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OUTĚŽE JEN\2023\SSZT Pz\99_Údržba a oprava výměnných dílů zabezpečovacího zařízení v obvodu SSZT OŘ PHA 2024 - 2025\Ke zveřejnění na E-ZAK\"/>
    </mc:Choice>
  </mc:AlternateContent>
  <workbookProtection workbookPassword="F29A" lockStructure="1"/>
  <bookViews>
    <workbookView xWindow="-120" yWindow="-120" windowWidth="29040" windowHeight="15840" firstSheet="1" activeTab="1"/>
  </bookViews>
  <sheets>
    <sheet name="Rekapitulace stavby" sheetId="1" state="veryHidden" r:id="rId1"/>
    <sheet name="01 - Předpokládaný soupis..." sheetId="2" r:id="rId2"/>
  </sheets>
  <definedNames>
    <definedName name="_xlnm._FilterDatabase" localSheetId="1" hidden="1">'01 - Předpokládaný soupis...'!$C$115:$H$248</definedName>
    <definedName name="_xlnm.Print_Titles" localSheetId="1">'01 - Předpokládaný soupis...'!$115:$115</definedName>
    <definedName name="_xlnm.Print_Titles" localSheetId="0">'Rekapitulace stavby'!$92:$92</definedName>
    <definedName name="_xlnm.Print_Area" localSheetId="1">'01 - Předpokládaný soupis...'!$C$103:$H$248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F248" i="2"/>
  <c r="BE248" i="2"/>
  <c r="BD248" i="2"/>
  <c r="BC248" i="2"/>
  <c r="Q248" i="2"/>
  <c r="O248" i="2"/>
  <c r="M248" i="2"/>
  <c r="BF247" i="2"/>
  <c r="BE247" i="2"/>
  <c r="BD247" i="2"/>
  <c r="BC247" i="2"/>
  <c r="Q247" i="2"/>
  <c r="O247" i="2"/>
  <c r="M247" i="2"/>
  <c r="BF246" i="2"/>
  <c r="BE246" i="2"/>
  <c r="BD246" i="2"/>
  <c r="BC246" i="2"/>
  <c r="Q246" i="2"/>
  <c r="O246" i="2"/>
  <c r="M246" i="2"/>
  <c r="BF245" i="2"/>
  <c r="BE245" i="2"/>
  <c r="BD245" i="2"/>
  <c r="BC245" i="2"/>
  <c r="Q245" i="2"/>
  <c r="O245" i="2"/>
  <c r="M245" i="2"/>
  <c r="BF244" i="2"/>
  <c r="BE244" i="2"/>
  <c r="BD244" i="2"/>
  <c r="BC244" i="2"/>
  <c r="Q244" i="2"/>
  <c r="O244" i="2"/>
  <c r="M244" i="2"/>
  <c r="BF243" i="2"/>
  <c r="BE243" i="2"/>
  <c r="BD243" i="2"/>
  <c r="BC243" i="2"/>
  <c r="Q243" i="2"/>
  <c r="O243" i="2"/>
  <c r="M243" i="2"/>
  <c r="BF242" i="2"/>
  <c r="BE242" i="2"/>
  <c r="BD242" i="2"/>
  <c r="BC242" i="2"/>
  <c r="Q242" i="2"/>
  <c r="O242" i="2"/>
  <c r="M242" i="2"/>
  <c r="BF241" i="2"/>
  <c r="BE241" i="2"/>
  <c r="BD241" i="2"/>
  <c r="BC241" i="2"/>
  <c r="Q241" i="2"/>
  <c r="O241" i="2"/>
  <c r="M241" i="2"/>
  <c r="BF240" i="2"/>
  <c r="BE240" i="2"/>
  <c r="BD240" i="2"/>
  <c r="BC240" i="2"/>
  <c r="Q240" i="2"/>
  <c r="O240" i="2"/>
  <c r="M240" i="2"/>
  <c r="BF239" i="2"/>
  <c r="BE239" i="2"/>
  <c r="BD239" i="2"/>
  <c r="BC239" i="2"/>
  <c r="Q239" i="2"/>
  <c r="O239" i="2"/>
  <c r="M239" i="2"/>
  <c r="BF238" i="2"/>
  <c r="BE238" i="2"/>
  <c r="BD238" i="2"/>
  <c r="BC238" i="2"/>
  <c r="Q238" i="2"/>
  <c r="O238" i="2"/>
  <c r="M238" i="2"/>
  <c r="BF237" i="2"/>
  <c r="BE237" i="2"/>
  <c r="BD237" i="2"/>
  <c r="BC237" i="2"/>
  <c r="Q237" i="2"/>
  <c r="O237" i="2"/>
  <c r="M237" i="2"/>
  <c r="BF236" i="2"/>
  <c r="BE236" i="2"/>
  <c r="BD236" i="2"/>
  <c r="BC236" i="2"/>
  <c r="Q236" i="2"/>
  <c r="O236" i="2"/>
  <c r="M236" i="2"/>
  <c r="BF235" i="2"/>
  <c r="BE235" i="2"/>
  <c r="BD235" i="2"/>
  <c r="BC235" i="2"/>
  <c r="Q235" i="2"/>
  <c r="O235" i="2"/>
  <c r="M235" i="2"/>
  <c r="BF234" i="2"/>
  <c r="BE234" i="2"/>
  <c r="BD234" i="2"/>
  <c r="BC234" i="2"/>
  <c r="Q234" i="2"/>
  <c r="O234" i="2"/>
  <c r="M234" i="2"/>
  <c r="BF233" i="2"/>
  <c r="BE233" i="2"/>
  <c r="BD233" i="2"/>
  <c r="BC233" i="2"/>
  <c r="Q233" i="2"/>
  <c r="O233" i="2"/>
  <c r="M233" i="2"/>
  <c r="BF232" i="2"/>
  <c r="BE232" i="2"/>
  <c r="BD232" i="2"/>
  <c r="BC232" i="2"/>
  <c r="Q232" i="2"/>
  <c r="O232" i="2"/>
  <c r="M232" i="2"/>
  <c r="BF231" i="2"/>
  <c r="BE231" i="2"/>
  <c r="BD231" i="2"/>
  <c r="BC231" i="2"/>
  <c r="Q231" i="2"/>
  <c r="O231" i="2"/>
  <c r="M231" i="2"/>
  <c r="BF230" i="2"/>
  <c r="BE230" i="2"/>
  <c r="BD230" i="2"/>
  <c r="BC230" i="2"/>
  <c r="Q230" i="2"/>
  <c r="O230" i="2"/>
  <c r="M230" i="2"/>
  <c r="BF229" i="2"/>
  <c r="BE229" i="2"/>
  <c r="BD229" i="2"/>
  <c r="BC229" i="2"/>
  <c r="Q229" i="2"/>
  <c r="O229" i="2"/>
  <c r="M229" i="2"/>
  <c r="BF228" i="2"/>
  <c r="BE228" i="2"/>
  <c r="BD228" i="2"/>
  <c r="BC228" i="2"/>
  <c r="Q228" i="2"/>
  <c r="O228" i="2"/>
  <c r="M228" i="2"/>
  <c r="BF227" i="2"/>
  <c r="BE227" i="2"/>
  <c r="BD227" i="2"/>
  <c r="BC227" i="2"/>
  <c r="Q227" i="2"/>
  <c r="O227" i="2"/>
  <c r="M227" i="2"/>
  <c r="BF226" i="2"/>
  <c r="BE226" i="2"/>
  <c r="BD226" i="2"/>
  <c r="BC226" i="2"/>
  <c r="Q226" i="2"/>
  <c r="O226" i="2"/>
  <c r="M226" i="2"/>
  <c r="BF225" i="2"/>
  <c r="BE225" i="2"/>
  <c r="BD225" i="2"/>
  <c r="BC225" i="2"/>
  <c r="Q225" i="2"/>
  <c r="O225" i="2"/>
  <c r="M225" i="2"/>
  <c r="BF224" i="2"/>
  <c r="BE224" i="2"/>
  <c r="BD224" i="2"/>
  <c r="BC224" i="2"/>
  <c r="Q224" i="2"/>
  <c r="O224" i="2"/>
  <c r="M224" i="2"/>
  <c r="BF223" i="2"/>
  <c r="BE223" i="2"/>
  <c r="BD223" i="2"/>
  <c r="BC223" i="2"/>
  <c r="Q223" i="2"/>
  <c r="O223" i="2"/>
  <c r="M223" i="2"/>
  <c r="BF222" i="2"/>
  <c r="BE222" i="2"/>
  <c r="BD222" i="2"/>
  <c r="BC222" i="2"/>
  <c r="Q222" i="2"/>
  <c r="O222" i="2"/>
  <c r="M222" i="2"/>
  <c r="BF221" i="2"/>
  <c r="BE221" i="2"/>
  <c r="BD221" i="2"/>
  <c r="BC221" i="2"/>
  <c r="Q221" i="2"/>
  <c r="O221" i="2"/>
  <c r="M221" i="2"/>
  <c r="BF220" i="2"/>
  <c r="BE220" i="2"/>
  <c r="BD220" i="2"/>
  <c r="BC220" i="2"/>
  <c r="Q220" i="2"/>
  <c r="O220" i="2"/>
  <c r="M220" i="2"/>
  <c r="BF219" i="2"/>
  <c r="BE219" i="2"/>
  <c r="BD219" i="2"/>
  <c r="BC219" i="2"/>
  <c r="Q219" i="2"/>
  <c r="O219" i="2"/>
  <c r="M219" i="2"/>
  <c r="BF218" i="2"/>
  <c r="BE218" i="2"/>
  <c r="BD218" i="2"/>
  <c r="BC218" i="2"/>
  <c r="Q218" i="2"/>
  <c r="O218" i="2"/>
  <c r="M218" i="2"/>
  <c r="BF217" i="2"/>
  <c r="BE217" i="2"/>
  <c r="BD217" i="2"/>
  <c r="BC217" i="2"/>
  <c r="Q217" i="2"/>
  <c r="O217" i="2"/>
  <c r="M217" i="2"/>
  <c r="BF216" i="2"/>
  <c r="BE216" i="2"/>
  <c r="BD216" i="2"/>
  <c r="BC216" i="2"/>
  <c r="Q216" i="2"/>
  <c r="O216" i="2"/>
  <c r="M216" i="2"/>
  <c r="BF215" i="2"/>
  <c r="BE215" i="2"/>
  <c r="BD215" i="2"/>
  <c r="BC215" i="2"/>
  <c r="Q215" i="2"/>
  <c r="O215" i="2"/>
  <c r="M215" i="2"/>
  <c r="BF214" i="2"/>
  <c r="BE214" i="2"/>
  <c r="BD214" i="2"/>
  <c r="BC214" i="2"/>
  <c r="Q214" i="2"/>
  <c r="O214" i="2"/>
  <c r="M214" i="2"/>
  <c r="BF213" i="2"/>
  <c r="BE213" i="2"/>
  <c r="BD213" i="2"/>
  <c r="BC213" i="2"/>
  <c r="Q213" i="2"/>
  <c r="O213" i="2"/>
  <c r="M213" i="2"/>
  <c r="BF212" i="2"/>
  <c r="BE212" i="2"/>
  <c r="BD212" i="2"/>
  <c r="BC212" i="2"/>
  <c r="Q212" i="2"/>
  <c r="O212" i="2"/>
  <c r="M212" i="2"/>
  <c r="BF211" i="2"/>
  <c r="BE211" i="2"/>
  <c r="BD211" i="2"/>
  <c r="BC211" i="2"/>
  <c r="Q211" i="2"/>
  <c r="O211" i="2"/>
  <c r="M211" i="2"/>
  <c r="BF210" i="2"/>
  <c r="BE210" i="2"/>
  <c r="BD210" i="2"/>
  <c r="BC210" i="2"/>
  <c r="Q210" i="2"/>
  <c r="O210" i="2"/>
  <c r="M210" i="2"/>
  <c r="BF209" i="2"/>
  <c r="BE209" i="2"/>
  <c r="BD209" i="2"/>
  <c r="BC209" i="2"/>
  <c r="Q209" i="2"/>
  <c r="O209" i="2"/>
  <c r="M209" i="2"/>
  <c r="BF208" i="2"/>
  <c r="BE208" i="2"/>
  <c r="BD208" i="2"/>
  <c r="BC208" i="2"/>
  <c r="Q208" i="2"/>
  <c r="O208" i="2"/>
  <c r="M208" i="2"/>
  <c r="BF207" i="2"/>
  <c r="BE207" i="2"/>
  <c r="BD207" i="2"/>
  <c r="BC207" i="2"/>
  <c r="Q207" i="2"/>
  <c r="O207" i="2"/>
  <c r="M207" i="2"/>
  <c r="BF206" i="2"/>
  <c r="BE206" i="2"/>
  <c r="BD206" i="2"/>
  <c r="BC206" i="2"/>
  <c r="Q206" i="2"/>
  <c r="O206" i="2"/>
  <c r="M206" i="2"/>
  <c r="BF205" i="2"/>
  <c r="BE205" i="2"/>
  <c r="BD205" i="2"/>
  <c r="BC205" i="2"/>
  <c r="Q205" i="2"/>
  <c r="O205" i="2"/>
  <c r="M205" i="2"/>
  <c r="BF204" i="2"/>
  <c r="BE204" i="2"/>
  <c r="BD204" i="2"/>
  <c r="BC204" i="2"/>
  <c r="Q204" i="2"/>
  <c r="O204" i="2"/>
  <c r="M204" i="2"/>
  <c r="BF203" i="2"/>
  <c r="BE203" i="2"/>
  <c r="BD203" i="2"/>
  <c r="BC203" i="2"/>
  <c r="Q203" i="2"/>
  <c r="O203" i="2"/>
  <c r="M203" i="2"/>
  <c r="BF202" i="2"/>
  <c r="BE202" i="2"/>
  <c r="BD202" i="2"/>
  <c r="BC202" i="2"/>
  <c r="Q202" i="2"/>
  <c r="O202" i="2"/>
  <c r="M202" i="2"/>
  <c r="BF201" i="2"/>
  <c r="BE201" i="2"/>
  <c r="BD201" i="2"/>
  <c r="BC201" i="2"/>
  <c r="Q201" i="2"/>
  <c r="O201" i="2"/>
  <c r="M201" i="2"/>
  <c r="BF200" i="2"/>
  <c r="BE200" i="2"/>
  <c r="BD200" i="2"/>
  <c r="BC200" i="2"/>
  <c r="Q200" i="2"/>
  <c r="O200" i="2"/>
  <c r="M200" i="2"/>
  <c r="BF199" i="2"/>
  <c r="BE199" i="2"/>
  <c r="BD199" i="2"/>
  <c r="BC199" i="2"/>
  <c r="Q199" i="2"/>
  <c r="O199" i="2"/>
  <c r="M199" i="2"/>
  <c r="BF198" i="2"/>
  <c r="BE198" i="2"/>
  <c r="BD198" i="2"/>
  <c r="BC198" i="2"/>
  <c r="Q198" i="2"/>
  <c r="O198" i="2"/>
  <c r="M198" i="2"/>
  <c r="BF197" i="2"/>
  <c r="BE197" i="2"/>
  <c r="BD197" i="2"/>
  <c r="BC197" i="2"/>
  <c r="Q197" i="2"/>
  <c r="O197" i="2"/>
  <c r="M197" i="2"/>
  <c r="BF196" i="2"/>
  <c r="BE196" i="2"/>
  <c r="BD196" i="2"/>
  <c r="BC196" i="2"/>
  <c r="Q196" i="2"/>
  <c r="O196" i="2"/>
  <c r="M196" i="2"/>
  <c r="BF195" i="2"/>
  <c r="BE195" i="2"/>
  <c r="BD195" i="2"/>
  <c r="BC195" i="2"/>
  <c r="Q195" i="2"/>
  <c r="O195" i="2"/>
  <c r="M195" i="2"/>
  <c r="BF194" i="2"/>
  <c r="BE194" i="2"/>
  <c r="BD194" i="2"/>
  <c r="BC194" i="2"/>
  <c r="Q194" i="2"/>
  <c r="O194" i="2"/>
  <c r="M194" i="2"/>
  <c r="BF193" i="2"/>
  <c r="BE193" i="2"/>
  <c r="BD193" i="2"/>
  <c r="BC193" i="2"/>
  <c r="Q193" i="2"/>
  <c r="O193" i="2"/>
  <c r="M193" i="2"/>
  <c r="BF192" i="2"/>
  <c r="BE192" i="2"/>
  <c r="BD192" i="2"/>
  <c r="BC192" i="2"/>
  <c r="Q192" i="2"/>
  <c r="O192" i="2"/>
  <c r="M192" i="2"/>
  <c r="BF191" i="2"/>
  <c r="BE191" i="2"/>
  <c r="BD191" i="2"/>
  <c r="BC191" i="2"/>
  <c r="Q191" i="2"/>
  <c r="O191" i="2"/>
  <c r="M191" i="2"/>
  <c r="BF190" i="2"/>
  <c r="BE190" i="2"/>
  <c r="BD190" i="2"/>
  <c r="BC190" i="2"/>
  <c r="Q190" i="2"/>
  <c r="O190" i="2"/>
  <c r="M190" i="2"/>
  <c r="BF189" i="2"/>
  <c r="BE189" i="2"/>
  <c r="BD189" i="2"/>
  <c r="BC189" i="2"/>
  <c r="Q189" i="2"/>
  <c r="O189" i="2"/>
  <c r="M189" i="2"/>
  <c r="BF188" i="2"/>
  <c r="BE188" i="2"/>
  <c r="BD188" i="2"/>
  <c r="BC188" i="2"/>
  <c r="Q188" i="2"/>
  <c r="O188" i="2"/>
  <c r="M188" i="2"/>
  <c r="BF187" i="2"/>
  <c r="BE187" i="2"/>
  <c r="BD187" i="2"/>
  <c r="BC187" i="2"/>
  <c r="Q187" i="2"/>
  <c r="O187" i="2"/>
  <c r="M187" i="2"/>
  <c r="BF186" i="2"/>
  <c r="BE186" i="2"/>
  <c r="BD186" i="2"/>
  <c r="BC186" i="2"/>
  <c r="Q186" i="2"/>
  <c r="O186" i="2"/>
  <c r="M186" i="2"/>
  <c r="BF185" i="2"/>
  <c r="BE185" i="2"/>
  <c r="BD185" i="2"/>
  <c r="BC185" i="2"/>
  <c r="Q185" i="2"/>
  <c r="O185" i="2"/>
  <c r="M185" i="2"/>
  <c r="BF184" i="2"/>
  <c r="BE184" i="2"/>
  <c r="BD184" i="2"/>
  <c r="BC184" i="2"/>
  <c r="Q184" i="2"/>
  <c r="O184" i="2"/>
  <c r="M184" i="2"/>
  <c r="BF183" i="2"/>
  <c r="BE183" i="2"/>
  <c r="BD183" i="2"/>
  <c r="BC183" i="2"/>
  <c r="Q183" i="2"/>
  <c r="O183" i="2"/>
  <c r="M183" i="2"/>
  <c r="BF182" i="2"/>
  <c r="BE182" i="2"/>
  <c r="BD182" i="2"/>
  <c r="BC182" i="2"/>
  <c r="Q182" i="2"/>
  <c r="O182" i="2"/>
  <c r="M182" i="2"/>
  <c r="BF181" i="2"/>
  <c r="BE181" i="2"/>
  <c r="BD181" i="2"/>
  <c r="BC181" i="2"/>
  <c r="Q181" i="2"/>
  <c r="O181" i="2"/>
  <c r="M181" i="2"/>
  <c r="BF180" i="2"/>
  <c r="BE180" i="2"/>
  <c r="BD180" i="2"/>
  <c r="BC180" i="2"/>
  <c r="Q180" i="2"/>
  <c r="O180" i="2"/>
  <c r="M180" i="2"/>
  <c r="BF179" i="2"/>
  <c r="BE179" i="2"/>
  <c r="BD179" i="2"/>
  <c r="BC179" i="2"/>
  <c r="Q179" i="2"/>
  <c r="O179" i="2"/>
  <c r="M179" i="2"/>
  <c r="BF178" i="2"/>
  <c r="BE178" i="2"/>
  <c r="BD178" i="2"/>
  <c r="BC178" i="2"/>
  <c r="Q178" i="2"/>
  <c r="O178" i="2"/>
  <c r="M178" i="2"/>
  <c r="BF177" i="2"/>
  <c r="BE177" i="2"/>
  <c r="BD177" i="2"/>
  <c r="BC177" i="2"/>
  <c r="Q177" i="2"/>
  <c r="O177" i="2"/>
  <c r="M177" i="2"/>
  <c r="BF176" i="2"/>
  <c r="BE176" i="2"/>
  <c r="BD176" i="2"/>
  <c r="BC176" i="2"/>
  <c r="Q176" i="2"/>
  <c r="O176" i="2"/>
  <c r="M176" i="2"/>
  <c r="BF175" i="2"/>
  <c r="BE175" i="2"/>
  <c r="BD175" i="2"/>
  <c r="BC175" i="2"/>
  <c r="Q175" i="2"/>
  <c r="O175" i="2"/>
  <c r="M175" i="2"/>
  <c r="BF174" i="2"/>
  <c r="BE174" i="2"/>
  <c r="BD174" i="2"/>
  <c r="BC174" i="2"/>
  <c r="Q174" i="2"/>
  <c r="O174" i="2"/>
  <c r="M174" i="2"/>
  <c r="BF173" i="2"/>
  <c r="BE173" i="2"/>
  <c r="BD173" i="2"/>
  <c r="BC173" i="2"/>
  <c r="Q173" i="2"/>
  <c r="O173" i="2"/>
  <c r="M173" i="2"/>
  <c r="BF172" i="2"/>
  <c r="BE172" i="2"/>
  <c r="BD172" i="2"/>
  <c r="BC172" i="2"/>
  <c r="Q172" i="2"/>
  <c r="O172" i="2"/>
  <c r="M172" i="2"/>
  <c r="BF171" i="2"/>
  <c r="BE171" i="2"/>
  <c r="BD171" i="2"/>
  <c r="BC171" i="2"/>
  <c r="Q171" i="2"/>
  <c r="O171" i="2"/>
  <c r="M171" i="2"/>
  <c r="BF170" i="2"/>
  <c r="BE170" i="2"/>
  <c r="BD170" i="2"/>
  <c r="BC170" i="2"/>
  <c r="Q170" i="2"/>
  <c r="O170" i="2"/>
  <c r="M170" i="2"/>
  <c r="BF169" i="2"/>
  <c r="BE169" i="2"/>
  <c r="BD169" i="2"/>
  <c r="BC169" i="2"/>
  <c r="Q169" i="2"/>
  <c r="O169" i="2"/>
  <c r="M169" i="2"/>
  <c r="BF168" i="2"/>
  <c r="BE168" i="2"/>
  <c r="BD168" i="2"/>
  <c r="BC168" i="2"/>
  <c r="Q168" i="2"/>
  <c r="O168" i="2"/>
  <c r="M168" i="2"/>
  <c r="BF167" i="2"/>
  <c r="BE167" i="2"/>
  <c r="BD167" i="2"/>
  <c r="BC167" i="2"/>
  <c r="Q167" i="2"/>
  <c r="O167" i="2"/>
  <c r="M167" i="2"/>
  <c r="BF166" i="2"/>
  <c r="BE166" i="2"/>
  <c r="BD166" i="2"/>
  <c r="BC166" i="2"/>
  <c r="Q166" i="2"/>
  <c r="O166" i="2"/>
  <c r="M166" i="2"/>
  <c r="BF165" i="2"/>
  <c r="BE165" i="2"/>
  <c r="BD165" i="2"/>
  <c r="BC165" i="2"/>
  <c r="Q165" i="2"/>
  <c r="O165" i="2"/>
  <c r="M165" i="2"/>
  <c r="BF164" i="2"/>
  <c r="BE164" i="2"/>
  <c r="BD164" i="2"/>
  <c r="BC164" i="2"/>
  <c r="Q164" i="2"/>
  <c r="O164" i="2"/>
  <c r="M164" i="2"/>
  <c r="BF163" i="2"/>
  <c r="BE163" i="2"/>
  <c r="BD163" i="2"/>
  <c r="BC163" i="2"/>
  <c r="Q163" i="2"/>
  <c r="O163" i="2"/>
  <c r="M163" i="2"/>
  <c r="BF162" i="2"/>
  <c r="BE162" i="2"/>
  <c r="BD162" i="2"/>
  <c r="BC162" i="2"/>
  <c r="Q162" i="2"/>
  <c r="O162" i="2"/>
  <c r="M162" i="2"/>
  <c r="BF161" i="2"/>
  <c r="BE161" i="2"/>
  <c r="BD161" i="2"/>
  <c r="BC161" i="2"/>
  <c r="Q161" i="2"/>
  <c r="O161" i="2"/>
  <c r="M161" i="2"/>
  <c r="BF160" i="2"/>
  <c r="BE160" i="2"/>
  <c r="BD160" i="2"/>
  <c r="BC160" i="2"/>
  <c r="Q160" i="2"/>
  <c r="O160" i="2"/>
  <c r="M160" i="2"/>
  <c r="BF159" i="2"/>
  <c r="BE159" i="2"/>
  <c r="BD159" i="2"/>
  <c r="BC159" i="2"/>
  <c r="Q159" i="2"/>
  <c r="O159" i="2"/>
  <c r="M159" i="2"/>
  <c r="BF158" i="2"/>
  <c r="BE158" i="2"/>
  <c r="BD158" i="2"/>
  <c r="BC158" i="2"/>
  <c r="Q158" i="2"/>
  <c r="O158" i="2"/>
  <c r="M158" i="2"/>
  <c r="BF157" i="2"/>
  <c r="BE157" i="2"/>
  <c r="BD157" i="2"/>
  <c r="BC157" i="2"/>
  <c r="Q157" i="2"/>
  <c r="O157" i="2"/>
  <c r="M157" i="2"/>
  <c r="BF156" i="2"/>
  <c r="BE156" i="2"/>
  <c r="BD156" i="2"/>
  <c r="BC156" i="2"/>
  <c r="Q156" i="2"/>
  <c r="O156" i="2"/>
  <c r="M156" i="2"/>
  <c r="BF155" i="2"/>
  <c r="BE155" i="2"/>
  <c r="BD155" i="2"/>
  <c r="BC155" i="2"/>
  <c r="Q155" i="2"/>
  <c r="O155" i="2"/>
  <c r="M155" i="2"/>
  <c r="BF154" i="2"/>
  <c r="BE154" i="2"/>
  <c r="BD154" i="2"/>
  <c r="BC154" i="2"/>
  <c r="Q154" i="2"/>
  <c r="O154" i="2"/>
  <c r="M154" i="2"/>
  <c r="BF153" i="2"/>
  <c r="BE153" i="2"/>
  <c r="BD153" i="2"/>
  <c r="BC153" i="2"/>
  <c r="Q153" i="2"/>
  <c r="O153" i="2"/>
  <c r="M153" i="2"/>
  <c r="BF152" i="2"/>
  <c r="BE152" i="2"/>
  <c r="BD152" i="2"/>
  <c r="BC152" i="2"/>
  <c r="Q152" i="2"/>
  <c r="O152" i="2"/>
  <c r="M152" i="2"/>
  <c r="BF151" i="2"/>
  <c r="BE151" i="2"/>
  <c r="BD151" i="2"/>
  <c r="BC151" i="2"/>
  <c r="Q151" i="2"/>
  <c r="O151" i="2"/>
  <c r="M151" i="2"/>
  <c r="BF150" i="2"/>
  <c r="BE150" i="2"/>
  <c r="BD150" i="2"/>
  <c r="BC150" i="2"/>
  <c r="Q150" i="2"/>
  <c r="O150" i="2"/>
  <c r="M150" i="2"/>
  <c r="BF149" i="2"/>
  <c r="BE149" i="2"/>
  <c r="BD149" i="2"/>
  <c r="BC149" i="2"/>
  <c r="Q149" i="2"/>
  <c r="O149" i="2"/>
  <c r="M149" i="2"/>
  <c r="BF148" i="2"/>
  <c r="BE148" i="2"/>
  <c r="BD148" i="2"/>
  <c r="BC148" i="2"/>
  <c r="Q148" i="2"/>
  <c r="O148" i="2"/>
  <c r="M148" i="2"/>
  <c r="BF147" i="2"/>
  <c r="BE147" i="2"/>
  <c r="BD147" i="2"/>
  <c r="BC147" i="2"/>
  <c r="Q147" i="2"/>
  <c r="O147" i="2"/>
  <c r="M147" i="2"/>
  <c r="BF146" i="2"/>
  <c r="BE146" i="2"/>
  <c r="BD146" i="2"/>
  <c r="BC146" i="2"/>
  <c r="Q146" i="2"/>
  <c r="O146" i="2"/>
  <c r="M146" i="2"/>
  <c r="BF145" i="2"/>
  <c r="BE145" i="2"/>
  <c r="BD145" i="2"/>
  <c r="BC145" i="2"/>
  <c r="Q145" i="2"/>
  <c r="O145" i="2"/>
  <c r="M145" i="2"/>
  <c r="BF144" i="2"/>
  <c r="BE144" i="2"/>
  <c r="BD144" i="2"/>
  <c r="BC144" i="2"/>
  <c r="Q144" i="2"/>
  <c r="O144" i="2"/>
  <c r="M144" i="2"/>
  <c r="BF143" i="2"/>
  <c r="BE143" i="2"/>
  <c r="BD143" i="2"/>
  <c r="BC143" i="2"/>
  <c r="Q143" i="2"/>
  <c r="O143" i="2"/>
  <c r="M143" i="2"/>
  <c r="BF142" i="2"/>
  <c r="BE142" i="2"/>
  <c r="BD142" i="2"/>
  <c r="BC142" i="2"/>
  <c r="Q142" i="2"/>
  <c r="O142" i="2"/>
  <c r="M142" i="2"/>
  <c r="BF141" i="2"/>
  <c r="BE141" i="2"/>
  <c r="BD141" i="2"/>
  <c r="BC141" i="2"/>
  <c r="Q141" i="2"/>
  <c r="O141" i="2"/>
  <c r="M141" i="2"/>
  <c r="BF140" i="2"/>
  <c r="BE140" i="2"/>
  <c r="BD140" i="2"/>
  <c r="BC140" i="2"/>
  <c r="Q140" i="2"/>
  <c r="O140" i="2"/>
  <c r="M140" i="2"/>
  <c r="BF139" i="2"/>
  <c r="BE139" i="2"/>
  <c r="BD139" i="2"/>
  <c r="BC139" i="2"/>
  <c r="Q139" i="2"/>
  <c r="O139" i="2"/>
  <c r="M139" i="2"/>
  <c r="BF138" i="2"/>
  <c r="BE138" i="2"/>
  <c r="BD138" i="2"/>
  <c r="BC138" i="2"/>
  <c r="Q138" i="2"/>
  <c r="O138" i="2"/>
  <c r="M138" i="2"/>
  <c r="BF137" i="2"/>
  <c r="BE137" i="2"/>
  <c r="BD137" i="2"/>
  <c r="BC137" i="2"/>
  <c r="Q137" i="2"/>
  <c r="O137" i="2"/>
  <c r="M137" i="2"/>
  <c r="BF136" i="2"/>
  <c r="BE136" i="2"/>
  <c r="BD136" i="2"/>
  <c r="BC136" i="2"/>
  <c r="Q136" i="2"/>
  <c r="O136" i="2"/>
  <c r="M136" i="2"/>
  <c r="BF135" i="2"/>
  <c r="BE135" i="2"/>
  <c r="BD135" i="2"/>
  <c r="BC135" i="2"/>
  <c r="Q135" i="2"/>
  <c r="O135" i="2"/>
  <c r="M135" i="2"/>
  <c r="BF134" i="2"/>
  <c r="BE134" i="2"/>
  <c r="BD134" i="2"/>
  <c r="BC134" i="2"/>
  <c r="Q134" i="2"/>
  <c r="O134" i="2"/>
  <c r="M134" i="2"/>
  <c r="BF133" i="2"/>
  <c r="BE133" i="2"/>
  <c r="BD133" i="2"/>
  <c r="BC133" i="2"/>
  <c r="Q133" i="2"/>
  <c r="O133" i="2"/>
  <c r="M133" i="2"/>
  <c r="BF132" i="2"/>
  <c r="BE132" i="2"/>
  <c r="BD132" i="2"/>
  <c r="BC132" i="2"/>
  <c r="Q132" i="2"/>
  <c r="O132" i="2"/>
  <c r="M132" i="2"/>
  <c r="BF131" i="2"/>
  <c r="BE131" i="2"/>
  <c r="BD131" i="2"/>
  <c r="BC131" i="2"/>
  <c r="Q131" i="2"/>
  <c r="O131" i="2"/>
  <c r="M131" i="2"/>
  <c r="BF130" i="2"/>
  <c r="BE130" i="2"/>
  <c r="BD130" i="2"/>
  <c r="BC130" i="2"/>
  <c r="Q130" i="2"/>
  <c r="O130" i="2"/>
  <c r="M130" i="2"/>
  <c r="BF129" i="2"/>
  <c r="BE129" i="2"/>
  <c r="BD129" i="2"/>
  <c r="BC129" i="2"/>
  <c r="Q129" i="2"/>
  <c r="O129" i="2"/>
  <c r="M129" i="2"/>
  <c r="BF128" i="2"/>
  <c r="BE128" i="2"/>
  <c r="BD128" i="2"/>
  <c r="BC128" i="2"/>
  <c r="Q128" i="2"/>
  <c r="O128" i="2"/>
  <c r="M128" i="2"/>
  <c r="BF127" i="2"/>
  <c r="BE127" i="2"/>
  <c r="BD127" i="2"/>
  <c r="BC127" i="2"/>
  <c r="Q127" i="2"/>
  <c r="O127" i="2"/>
  <c r="M127" i="2"/>
  <c r="BF126" i="2"/>
  <c r="BE126" i="2"/>
  <c r="BD126" i="2"/>
  <c r="BC126" i="2"/>
  <c r="Q126" i="2"/>
  <c r="O126" i="2"/>
  <c r="M126" i="2"/>
  <c r="BF125" i="2"/>
  <c r="BE125" i="2"/>
  <c r="BD125" i="2"/>
  <c r="BC125" i="2"/>
  <c r="Q125" i="2"/>
  <c r="O125" i="2"/>
  <c r="M125" i="2"/>
  <c r="BF124" i="2"/>
  <c r="BE124" i="2"/>
  <c r="BD124" i="2"/>
  <c r="BC124" i="2"/>
  <c r="Q124" i="2"/>
  <c r="O124" i="2"/>
  <c r="M124" i="2"/>
  <c r="BF123" i="2"/>
  <c r="BE123" i="2"/>
  <c r="BD123" i="2"/>
  <c r="BC123" i="2"/>
  <c r="Q123" i="2"/>
  <c r="O123" i="2"/>
  <c r="M123" i="2"/>
  <c r="BF122" i="2"/>
  <c r="BE122" i="2"/>
  <c r="BD122" i="2"/>
  <c r="BC122" i="2"/>
  <c r="Q122" i="2"/>
  <c r="O122" i="2"/>
  <c r="M122" i="2"/>
  <c r="BF121" i="2"/>
  <c r="BE121" i="2"/>
  <c r="BD121" i="2"/>
  <c r="BC121" i="2"/>
  <c r="Q121" i="2"/>
  <c r="O121" i="2"/>
  <c r="M121" i="2"/>
  <c r="BF120" i="2"/>
  <c r="BE120" i="2"/>
  <c r="BD120" i="2"/>
  <c r="BC120" i="2"/>
  <c r="Q120" i="2"/>
  <c r="O120" i="2"/>
  <c r="M120" i="2"/>
  <c r="BF119" i="2"/>
  <c r="BE119" i="2"/>
  <c r="BD119" i="2"/>
  <c r="BC119" i="2"/>
  <c r="Q119" i="2"/>
  <c r="O119" i="2"/>
  <c r="M119" i="2"/>
  <c r="BF118" i="2"/>
  <c r="BE118" i="2"/>
  <c r="BD118" i="2"/>
  <c r="BC118" i="2"/>
  <c r="Q118" i="2"/>
  <c r="O118" i="2"/>
  <c r="M118" i="2"/>
  <c r="BF117" i="2"/>
  <c r="BE117" i="2"/>
  <c r="BD117" i="2"/>
  <c r="BC117" i="2"/>
  <c r="Q117" i="2"/>
  <c r="O117" i="2"/>
  <c r="M117" i="2"/>
  <c r="H113" i="2"/>
  <c r="F113" i="2"/>
  <c r="H112" i="2"/>
  <c r="F112" i="2"/>
  <c r="F110" i="2"/>
  <c r="E108" i="2"/>
  <c r="F92" i="2"/>
  <c r="F91" i="2"/>
  <c r="F89" i="2"/>
  <c r="E87" i="2"/>
  <c r="E7" i="2"/>
  <c r="E85" i="2" s="1"/>
  <c r="L90" i="1"/>
  <c r="AM90" i="1"/>
  <c r="AM89" i="1"/>
  <c r="L89" i="1"/>
  <c r="AM87" i="1"/>
  <c r="L87" i="1"/>
  <c r="L85" i="1"/>
  <c r="L84" i="1"/>
  <c r="BH147" i="2"/>
  <c r="BH124" i="2"/>
  <c r="BH172" i="2"/>
  <c r="BH154" i="2"/>
  <c r="BH237" i="2"/>
  <c r="BH177" i="2"/>
  <c r="BH161" i="2"/>
  <c r="BH207" i="2"/>
  <c r="BH158" i="2"/>
  <c r="BH184" i="2"/>
  <c r="BH156" i="2"/>
  <c r="BH157" i="2"/>
  <c r="BH214" i="2"/>
  <c r="BH226" i="2"/>
  <c r="BH195" i="2"/>
  <c r="BH208" i="2"/>
  <c r="BH198" i="2"/>
  <c r="BH240" i="2"/>
  <c r="BH188" i="2"/>
  <c r="BH137" i="2"/>
  <c r="BH183" i="2"/>
  <c r="BH135" i="2"/>
  <c r="BH247" i="2"/>
  <c r="BH230" i="2"/>
  <c r="BH205" i="2"/>
  <c r="BH178" i="2"/>
  <c r="BH216" i="2"/>
  <c r="BH243" i="2"/>
  <c r="BH185" i="2"/>
  <c r="BH155" i="2"/>
  <c r="BH164" i="2"/>
  <c r="BH136" i="2"/>
  <c r="BH162" i="2"/>
  <c r="BH142" i="2"/>
  <c r="BH140" i="2"/>
  <c r="BH248" i="2"/>
  <c r="BH143" i="2"/>
  <c r="BH200" i="2"/>
  <c r="BH181" i="2"/>
  <c r="BH144" i="2"/>
  <c r="BH223" i="2"/>
  <c r="BH217" i="2"/>
  <c r="BH133" i="2"/>
  <c r="BH197" i="2"/>
  <c r="BH153" i="2"/>
  <c r="BH149" i="2"/>
  <c r="BH122" i="2"/>
  <c r="BH215" i="2"/>
  <c r="BH191" i="2"/>
  <c r="BH225" i="2"/>
  <c r="BH160" i="2"/>
  <c r="BH130" i="2"/>
  <c r="BH165" i="2"/>
  <c r="BH127" i="2"/>
  <c r="BH229" i="2"/>
  <c r="BH152" i="2"/>
  <c r="BH239" i="2"/>
  <c r="BH192" i="2"/>
  <c r="BH134" i="2"/>
  <c r="BH242" i="2"/>
  <c r="BH117" i="2"/>
  <c r="BH246" i="2"/>
  <c r="BH231" i="2"/>
  <c r="BH182" i="2"/>
  <c r="BH146" i="2"/>
  <c r="BH120" i="2"/>
  <c r="BH221" i="2"/>
  <c r="BH218" i="2"/>
  <c r="BH206" i="2"/>
  <c r="BH220" i="2"/>
  <c r="BH166" i="2"/>
  <c r="BH121" i="2"/>
  <c r="BH244" i="2"/>
  <c r="BH201" i="2"/>
  <c r="BH151" i="2"/>
  <c r="BH138" i="2"/>
  <c r="BH227" i="2"/>
  <c r="BH219" i="2"/>
  <c r="BH203" i="2"/>
  <c r="BH150" i="2"/>
  <c r="BH119" i="2"/>
  <c r="BH232" i="2"/>
  <c r="BH194" i="2"/>
  <c r="BH139" i="2"/>
  <c r="BH213" i="2"/>
  <c r="BH126" i="2"/>
  <c r="BH233" i="2"/>
  <c r="BH210" i="2"/>
  <c r="BH169" i="2"/>
  <c r="BH186" i="2"/>
  <c r="BH145" i="2"/>
  <c r="BH170" i="2"/>
  <c r="BH241" i="2"/>
  <c r="BH190" i="2"/>
  <c r="BH168" i="2"/>
  <c r="BH209" i="2"/>
  <c r="BH123" i="2"/>
  <c r="BH202" i="2"/>
  <c r="BH176" i="2"/>
  <c r="BH148" i="2"/>
  <c r="BH132" i="2"/>
  <c r="AS94" i="1"/>
  <c r="BH234" i="2"/>
  <c r="BH179" i="2"/>
  <c r="BH173" i="2"/>
  <c r="BH238" i="2"/>
  <c r="BH196" i="2"/>
  <c r="BH212" i="2"/>
  <c r="BH187" i="2"/>
  <c r="BH180" i="2"/>
  <c r="BH118" i="2"/>
  <c r="BH224" i="2"/>
  <c r="BH171" i="2"/>
  <c r="BH204" i="2"/>
  <c r="BH235" i="2"/>
  <c r="BH199" i="2"/>
  <c r="BH175" i="2"/>
  <c r="BH211" i="2"/>
  <c r="BH236" i="2"/>
  <c r="BH167" i="2"/>
  <c r="BH131" i="2"/>
  <c r="BH125" i="2"/>
  <c r="BH193" i="2"/>
  <c r="BH159" i="2"/>
  <c r="BH228" i="2"/>
  <c r="BH174" i="2"/>
  <c r="BH129" i="2"/>
  <c r="BH245" i="2"/>
  <c r="BH222" i="2"/>
  <c r="BH128" i="2"/>
  <c r="BH163" i="2"/>
  <c r="BH141" i="2"/>
  <c r="BH189" i="2"/>
  <c r="BH116" i="2" l="1"/>
  <c r="O116" i="2"/>
  <c r="M116" i="2"/>
  <c r="AU95" i="1" s="1"/>
  <c r="AU94" i="1" s="1"/>
  <c r="Q116" i="2"/>
  <c r="BB126" i="2"/>
  <c r="BB128" i="2"/>
  <c r="BB130" i="2"/>
  <c r="BB135" i="2"/>
  <c r="BB136" i="2"/>
  <c r="BB141" i="2"/>
  <c r="BB142" i="2"/>
  <c r="BB150" i="2"/>
  <c r="BB155" i="2"/>
  <c r="BB159" i="2"/>
  <c r="BB179" i="2"/>
  <c r="BB181" i="2"/>
  <c r="E106" i="2"/>
  <c r="BB118" i="2"/>
  <c r="BB122" i="2"/>
  <c r="BB123" i="2"/>
  <c r="BB124" i="2"/>
  <c r="BB127" i="2"/>
  <c r="BB144" i="2"/>
  <c r="BB193" i="2"/>
  <c r="BB204" i="2"/>
  <c r="BB225" i="2"/>
  <c r="BB120" i="2"/>
  <c r="BB132" i="2"/>
  <c r="BB157" i="2"/>
  <c r="BB166" i="2"/>
  <c r="BB200" i="2"/>
  <c r="BB215" i="2"/>
  <c r="BB216" i="2"/>
  <c r="BB241" i="2"/>
  <c r="BB246" i="2"/>
  <c r="BB143" i="2"/>
  <c r="BB146" i="2"/>
  <c r="BB147" i="2"/>
  <c r="BB154" i="2"/>
  <c r="BB160" i="2"/>
  <c r="BB172" i="2"/>
  <c r="BB192" i="2"/>
  <c r="BB208" i="2"/>
  <c r="BB224" i="2"/>
  <c r="BB229" i="2"/>
  <c r="BB235" i="2"/>
  <c r="BB239" i="2"/>
  <c r="BB243" i="2"/>
  <c r="BB245" i="2"/>
  <c r="BB247" i="2"/>
  <c r="BB248" i="2"/>
  <c r="BB139" i="2"/>
  <c r="BB153" i="2"/>
  <c r="BB164" i="2"/>
  <c r="BB165" i="2"/>
  <c r="BB196" i="2"/>
  <c r="BB198" i="2"/>
  <c r="BB227" i="2"/>
  <c r="BB228" i="2"/>
  <c r="BB236" i="2"/>
  <c r="BB237" i="2"/>
  <c r="BB242" i="2"/>
  <c r="BB133" i="2"/>
  <c r="BB176" i="2"/>
  <c r="BB183" i="2"/>
  <c r="BB185" i="2"/>
  <c r="BB188" i="2"/>
  <c r="BB212" i="2"/>
  <c r="BB226" i="2"/>
  <c r="BB232" i="2"/>
  <c r="BB233" i="2"/>
  <c r="BB238" i="2"/>
  <c r="BB119" i="2"/>
  <c r="BB148" i="2"/>
  <c r="BB149" i="2"/>
  <c r="BB162" i="2"/>
  <c r="BB167" i="2"/>
  <c r="BB169" i="2"/>
  <c r="BB175" i="2"/>
  <c r="BB184" i="2"/>
  <c r="BB187" i="2"/>
  <c r="BB191" i="2"/>
  <c r="BB201" i="2"/>
  <c r="BB202" i="2"/>
  <c r="BB203" i="2"/>
  <c r="BB210" i="2"/>
  <c r="BB222" i="2"/>
  <c r="BB230" i="2"/>
  <c r="BB231" i="2"/>
  <c r="BB234" i="2"/>
  <c r="BB125" i="2"/>
  <c r="BB145" i="2"/>
  <c r="BB156" i="2"/>
  <c r="BB163" i="2"/>
  <c r="BB168" i="2"/>
  <c r="BB178" i="2"/>
  <c r="BB180" i="2"/>
  <c r="BB182" i="2"/>
  <c r="BB186" i="2"/>
  <c r="BB199" i="2"/>
  <c r="BB207" i="2"/>
  <c r="BB220" i="2"/>
  <c r="BB129" i="2"/>
  <c r="BB134" i="2"/>
  <c r="BB140" i="2"/>
  <c r="BB158" i="2"/>
  <c r="BB195" i="2"/>
  <c r="BB206" i="2"/>
  <c r="BB209" i="2"/>
  <c r="BB219" i="2"/>
  <c r="BB221" i="2"/>
  <c r="BB240" i="2"/>
  <c r="BB117" i="2"/>
  <c r="BB131" i="2"/>
  <c r="BB137" i="2"/>
  <c r="BB138" i="2"/>
  <c r="BB151" i="2"/>
  <c r="BB152" i="2"/>
  <c r="BB170" i="2"/>
  <c r="BB171" i="2"/>
  <c r="BB173" i="2"/>
  <c r="BB174" i="2"/>
  <c r="BB177" i="2"/>
  <c r="BB197" i="2"/>
  <c r="BB244" i="2"/>
  <c r="BB121" i="2"/>
  <c r="BB161" i="2"/>
  <c r="BB189" i="2"/>
  <c r="BB190" i="2"/>
  <c r="BB194" i="2"/>
  <c r="BB205" i="2"/>
  <c r="BB211" i="2"/>
  <c r="BB213" i="2"/>
  <c r="BB214" i="2"/>
  <c r="BB217" i="2"/>
  <c r="BB218" i="2"/>
  <c r="BB223" i="2"/>
  <c r="F35" i="2"/>
  <c r="BB95" i="1" s="1"/>
  <c r="BB94" i="1" s="1"/>
  <c r="AX94" i="1" s="1"/>
  <c r="F34" i="2"/>
  <c r="BA95" i="1" s="1"/>
  <c r="BA94" i="1" s="1"/>
  <c r="W30" i="1" s="1"/>
  <c r="AW95" i="1"/>
  <c r="F37" i="2"/>
  <c r="BD95" i="1" s="1"/>
  <c r="BD94" i="1" s="1"/>
  <c r="W33" i="1" s="1"/>
  <c r="F36" i="2"/>
  <c r="BC95" i="1" s="1"/>
  <c r="BC94" i="1" s="1"/>
  <c r="W32" i="1" s="1"/>
  <c r="AG95" i="1" l="1"/>
  <c r="AW94" i="1"/>
  <c r="AK30" i="1" s="1"/>
  <c r="AY94" i="1"/>
  <c r="W31" i="1"/>
  <c r="F33" i="2"/>
  <c r="AZ95" i="1" s="1"/>
  <c r="AZ94" i="1" s="1"/>
  <c r="AV94" i="1" s="1"/>
  <c r="AK29" i="1" s="1"/>
  <c r="AV95" i="1"/>
  <c r="AT95" i="1" s="1"/>
  <c r="AG94" i="1" l="1"/>
  <c r="AK26" i="1" s="1"/>
  <c r="AN95" i="1"/>
  <c r="AK35" i="1"/>
  <c r="AT94" i="1"/>
  <c r="AN94" i="1"/>
  <c r="W29" i="1"/>
</calcChain>
</file>

<file path=xl/sharedStrings.xml><?xml version="1.0" encoding="utf-8"?>
<sst xmlns="http://schemas.openxmlformats.org/spreadsheetml/2006/main" count="2065" uniqueCount="502">
  <si>
    <t>Export Komplet</t>
  </si>
  <si>
    <t/>
  </si>
  <si>
    <t>2.0</t>
  </si>
  <si>
    <t>ZAMOK</t>
  </si>
  <si>
    <t>False</t>
  </si>
  <si>
    <t>{bed8b3a2-bb36-4cef-b90e-c13dbb8cf0a1}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</si>
  <si>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</si>
  <si>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</si>
  <si>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</si>
  <si>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</si>
  <si>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</si>
  <si>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</si>
  <si>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</si>
  <si>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2024_31_S</t>
  </si>
  <si>
    <t>Stavba:</t>
  </si>
  <si>
    <t>Údržba a oprava výměnných dílů zabezpečovacího zařízení v obvodu SSZT OŘ PHA 2024 - 2025 Soupis položek</t>
  </si>
  <si>
    <t>KSO:</t>
  </si>
  <si>
    <t>CC-CZ:</t>
  </si>
  <si>
    <t>Místo:</t>
  </si>
  <si>
    <t>SSZT Pz + SSZT Pv</t>
  </si>
  <si>
    <t>Datum:</t>
  </si>
  <si>
    <t>10. 11. 2023</t>
  </si>
  <si>
    <t>Zadavatel:</t>
  </si>
  <si>
    <t>IČ:</t>
  </si>
  <si>
    <t xml:space="preserve"> Jiří Kejkula</t>
  </si>
  <si>
    <t>DIČ:</t>
  </si>
  <si>
    <t>Zhotovitel:</t>
  </si>
  <si>
    <t xml:space="preserve"> </t>
  </si>
  <si>
    <t>Projektant:</t>
  </si>
  <si>
    <t>True</t>
  </si>
  <si>
    <t>Zpracovatel:</t>
  </si>
  <si>
    <t>Milan Bělehrad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</si>
  <si>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</si>
  <si>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</si>
  <si>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</si>
  <si>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</si>
  <si>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</si>
  <si>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</si>
  <si>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</si>
  <si>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</si>
  <si>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</si>
  <si>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</si>
  <si>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</si>
  <si>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</si>
  <si>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</si>
  <si>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</si>
  <si>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</si>
  <si>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</si>
  <si>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</si>
  <si>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</si>
  <si>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</si>
  <si>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</si>
  <si>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</si>
  <si>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</si>
  <si>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</si>
  <si>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</si>
  <si>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</si>
  <si>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</si>
  <si>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</si>
  <si>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</si>
  <si>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</si>
  <si>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</si>
  <si>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</si>
  <si>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</si>
  <si>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</si>
  <si>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</si>
  <si>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</si>
  <si>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</si>
  <si>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</si>
  <si>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</si>
  <si>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</si>
  <si>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</si>
  <si>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</si>
  <si>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</si>
  <si>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</si>
  <si>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</si>
  <si>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</si>
  <si>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</si>
  <si>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</si>
  <si>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Předpokládaný soupis položek</t>
  </si>
  <si>
    <t>PRO</t>
  </si>
  <si>
    <t>1</t>
  </si>
  <si>
    <t>{a16e596d-2887-4183-b2b8-0cd9fa756edf}</t>
  </si>
  <si>
    <t>2</t>
  </si>
  <si>
    <t>KRYCÍ LIST SOUPISU PRACÍ</t>
  </si>
  <si>
    <t>Objekt:</t>
  </si>
  <si>
    <t>01 - Předpokládaný soupis položek</t>
  </si>
  <si>
    <t>REKAPITULACE ČLENĚNÍ SOUPISU PRACÍ</t>
  </si>
  <si>
    <t>Kód dílu - Popis</t>
  </si>
  <si>
    <t>Náklady ze soupisu prací</t>
  </si>
  <si>
    <t>-1</t>
  </si>
  <si>
    <t>SOUPIS PRACÍ</t>
  </si>
  <si>
    <t>PČ</t>
  </si>
  <si>
    <t>MJ</t>
  </si>
  <si>
    <t>Množství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</si>
  <si>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</si>
  <si>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</si>
  <si>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</si>
  <si>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</si>
  <si>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</si>
  <si>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</si>
  <si>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</si>
  <si>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</si>
  <si>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7593323010</t>
  </si>
  <si>
    <t>Oprava pojistky 0,16 A - dle SŽDC (ČSD) T 115/1</t>
  </si>
  <si>
    <t>kus</t>
  </si>
  <si>
    <t>4</t>
  </si>
  <si>
    <t>ROZPOCET</t>
  </si>
  <si>
    <t>7593323012</t>
  </si>
  <si>
    <t>Oprava pojistky 0,5 A - dle SŽDC (ČSD) T 115/1</t>
  </si>
  <si>
    <t>7593323014</t>
  </si>
  <si>
    <t>Oprava pojistky 1 A - dle SŽDC (ČSD) T 115/1</t>
  </si>
  <si>
    <t>6</t>
  </si>
  <si>
    <t>7593323016</t>
  </si>
  <si>
    <t>Oprava pojistky 2 A - dle SŽDC (ČSD) T 115/1</t>
  </si>
  <si>
    <t>8</t>
  </si>
  <si>
    <t>7593323018</t>
  </si>
  <si>
    <t>Oprava pojistky 5 A - dle SŽDC (ČSD) T 115/1</t>
  </si>
  <si>
    <t>10</t>
  </si>
  <si>
    <t>7593323020</t>
  </si>
  <si>
    <t>Oprava pojistky 10 A - dle SŽDC (ČSD) T 115/1</t>
  </si>
  <si>
    <t>12</t>
  </si>
  <si>
    <t>7593323022</t>
  </si>
  <si>
    <t>Oprava pojistky 20 A - dle SŽDC (ČSD) T 115/1</t>
  </si>
  <si>
    <t>14</t>
  </si>
  <si>
    <t>7593323024</t>
  </si>
  <si>
    <t>Oprava pojistky 30 A - dle SŽDC (ČSD) T 115/1</t>
  </si>
  <si>
    <t>16</t>
  </si>
  <si>
    <t>M</t>
  </si>
  <si>
    <t>7593330760</t>
  </si>
  <si>
    <t>Výměnné díly Šroub osový (HM0404071010000)</t>
  </si>
  <si>
    <t>18</t>
  </si>
  <si>
    <t>7593331130</t>
  </si>
  <si>
    <t>Výměnné díly Kryt relé NMŠ</t>
  </si>
  <si>
    <t>20</t>
  </si>
  <si>
    <t>7593331135</t>
  </si>
  <si>
    <t>Výměnné díly Kryt reléové sady</t>
  </si>
  <si>
    <t>22</t>
  </si>
  <si>
    <t>7593331140</t>
  </si>
  <si>
    <t>Výměnné díly Šroub stahovací relé NMŠ</t>
  </si>
  <si>
    <t>24</t>
  </si>
  <si>
    <t>7593331150</t>
  </si>
  <si>
    <t>Výměnné díly Deska základní relé NMŠ</t>
  </si>
  <si>
    <t>26</t>
  </si>
  <si>
    <t>7593331160</t>
  </si>
  <si>
    <t>Výměnné díly Těsnění relé NMŠ</t>
  </si>
  <si>
    <t>28</t>
  </si>
  <si>
    <t>7593331170</t>
  </si>
  <si>
    <t>Výměnné díly Štítek plastový relé NMŠ</t>
  </si>
  <si>
    <t>30</t>
  </si>
  <si>
    <t>7593331180</t>
  </si>
  <si>
    <t>Výměnné díly Matice plombovací relé NMŠ</t>
  </si>
  <si>
    <t>32</t>
  </si>
  <si>
    <t>7593331190</t>
  </si>
  <si>
    <t>Výměnné díly Cívka relé NMŠ</t>
  </si>
  <si>
    <t>34</t>
  </si>
  <si>
    <t>7593331200</t>
  </si>
  <si>
    <t>Výměnné díly Kontakt uhlíkový relé NMŠ</t>
  </si>
  <si>
    <t>36</t>
  </si>
  <si>
    <t>7593331210</t>
  </si>
  <si>
    <t>Výměnné díly Kontakt kyvný I relé NMŠ</t>
  </si>
  <si>
    <t>38</t>
  </si>
  <si>
    <t>7593331230</t>
  </si>
  <si>
    <t>Výměnné díly Kontakt spodní relé NMŠ</t>
  </si>
  <si>
    <t>40</t>
  </si>
  <si>
    <t>7593331240</t>
  </si>
  <si>
    <t>Výměnné díly Kotva relé NMŠ</t>
  </si>
  <si>
    <t>42</t>
  </si>
  <si>
    <t>7593331260</t>
  </si>
  <si>
    <t>Výměnné díly Kryt relé DSŠ (HM0404081990210)</t>
  </si>
  <si>
    <t>44</t>
  </si>
  <si>
    <t>7593331270</t>
  </si>
  <si>
    <t>Výměnné díly Těsnění ke krytu relé DSŠ (HM0404081990057)</t>
  </si>
  <si>
    <t>46</t>
  </si>
  <si>
    <t>7593331310</t>
  </si>
  <si>
    <t>Výměnné díly Kryt relé kombinovaného (KŠ)</t>
  </si>
  <si>
    <t>48</t>
  </si>
  <si>
    <t>7593331320</t>
  </si>
  <si>
    <t>Výměnné díly Těsnění relé kombinovaného (KŠ)</t>
  </si>
  <si>
    <t>50</t>
  </si>
  <si>
    <t>7593331330</t>
  </si>
  <si>
    <t>Výměnné díly Svazek kontaktní relé kombinovaného (KŠ)</t>
  </si>
  <si>
    <t>52</t>
  </si>
  <si>
    <t>7593333010</t>
  </si>
  <si>
    <t>Testování relé malorozměrového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</si>
  <si>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54</t>
  </si>
  <si>
    <t>7593333030</t>
  </si>
  <si>
    <t>Oprava relé kombinovaného KR1-1000, KR1-24, KR1-60, KR1-600 - oprava se provádí podle přidružených předpisů k předpisu SŽDC (ČD) T115, pokud není popsána, pak podle technických podmínek výrobku</t>
  </si>
  <si>
    <t>56</t>
  </si>
  <si>
    <t>7593333035</t>
  </si>
  <si>
    <t>Oprava relé kombinovaného KSR1-270 - oprava se provádí podle přidružených předpisů k předpisu SŽDC (ČD) T115, pokud není popsána, pak podle technických podmínek výrobku</t>
  </si>
  <si>
    <t>58</t>
  </si>
  <si>
    <t>7593333040</t>
  </si>
  <si>
    <t>Oprava relé kombinovaného KR2-400, KR2-600 - oprava se provádí podle přidružených předpisů k předpisu SŽDC (ČD) T115, pokud není popsána, pak podle technických podmínek výrobku</t>
  </si>
  <si>
    <t>60</t>
  </si>
  <si>
    <t>7593333045</t>
  </si>
  <si>
    <t>Oprava relé kombinovaného KPR1-1000 - oprava se provádí podle přidružených předpisů k předpisu SŽDC (ČD) T115, pokud není popsána, pak podle technických podmínek výrobku</t>
  </si>
  <si>
    <t>62</t>
  </si>
  <si>
    <t>7593333050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</si>
  <si>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</si>
  <si>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64</t>
  </si>
  <si>
    <t>7593333090</t>
  </si>
  <si>
    <t>Oprava relé neutrálního NR1-2, NR1-40, NR1-400, NR1-1000, NR1-500/200 - oprava se provádí podle přidružených předpisů k předpisu SŽDC (ČD) T115, pokud není popsána, pak podle technických podmínek výrobku</t>
  </si>
  <si>
    <t>66</t>
  </si>
  <si>
    <t>7593333095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</si>
  <si>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</si>
  <si>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68</t>
  </si>
  <si>
    <t>7593333097</t>
  </si>
  <si>
    <t>Oprava relé neutrálního NR3 - oprava se provádí podle přidružených předpisů k předpisu SŽDC (ČD) T115, pokud není popsána, pak podle technických podmínek výrobku</t>
  </si>
  <si>
    <t>70</t>
  </si>
  <si>
    <t>7593333105</t>
  </si>
  <si>
    <t>Oprava relé neutrálního NPR1, NPR2, NPR4 - oprava se provádí podle přidružených předpisů k předpisu SŽDC (ČD) T115, pokud není popsána, pak podle technických podmínek výrobku</t>
  </si>
  <si>
    <t>72</t>
  </si>
  <si>
    <t>7593333107</t>
  </si>
  <si>
    <t>Oprava relé neutrálního NTR1-750, NTR5-1000 - oprava se provádí podle přidružených předpisů k předpisu SŽDC (ČD) T115, pokud není popsána, pak podle technických podmínek výrobku</t>
  </si>
  <si>
    <t>74</t>
  </si>
  <si>
    <t>7593333110</t>
  </si>
  <si>
    <t>Oprava relé neutrálního NVR-250, NVR-1000, KNR5 s usměrňovačem - oprava se provádí podle přidružených předpisů k předpisu SŽDC (ČD) T115, pokud není popsána, pak podle technických podmínek výrobku</t>
  </si>
  <si>
    <t>76</t>
  </si>
  <si>
    <t>7593333120</t>
  </si>
  <si>
    <t>Oprava relé malorozměrového NMŠ(M)1 - oprava se provádí podle přidružených předpisů k předpisu SŽDC (ČD) T115, pokud není popsána, pak podle technických podmínek výrobku</t>
  </si>
  <si>
    <t>78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</si>
  <si>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</si>
  <si>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</si>
  <si>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80</t>
  </si>
  <si>
    <t>7593333130</t>
  </si>
  <si>
    <t>Oprava relé malorozměrového SMŠ2 - oprava se provádí podle přidružených předpisů k předpisu SŽDC (ČD) T115, pokud není popsána, pak podle technických podmínek výrobku</t>
  </si>
  <si>
    <t>82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</si>
  <si>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</si>
  <si>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</si>
  <si>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84</t>
  </si>
  <si>
    <t>7593333140</t>
  </si>
  <si>
    <t>Oprava relé malorozměrového NMŠ4 - oprava se provádí podle přidružených předpisů k předpisu SŽDC (ČD) T115, pokud není popsána, pak podle technických podmínek výrobku</t>
  </si>
  <si>
    <t>86</t>
  </si>
  <si>
    <t>7593333145</t>
  </si>
  <si>
    <t>Oprava relé malorozměrového NMPŠ - oprava se provádí podle přidružených předpisů k předpisu SŽDC (ČD) T115, pokud není popsána, pak podle technických podmínek výrobku</t>
  </si>
  <si>
    <t>88</t>
  </si>
  <si>
    <t>7593333150</t>
  </si>
  <si>
    <t>Oprava relé malorozměrového NMŠT - oprava se provádí podle přidružených předpisů k předpisu SŽDC (ČD) T115, pokud není popsána, pak podle technických podmínek výrobku</t>
  </si>
  <si>
    <t>90</t>
  </si>
  <si>
    <t>7593333155</t>
  </si>
  <si>
    <t>Oprava relé malorozměrového TN, TT - oprava se provádí podle přidružených předpisů k předpisu SŽDC (ČD) T115, pokud není popsána, pak podle technických podmínek výrobku</t>
  </si>
  <si>
    <t>92</t>
  </si>
  <si>
    <t>7593333185</t>
  </si>
  <si>
    <t>Oprava relé tepelného TMŠ2 - oprava se provádí podle přidružených předpisů k předpisu SŽDC (ČD) T115, pokud není popsána, pak podle technických podmínek výrobku</t>
  </si>
  <si>
    <t>94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</si>
  <si>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</si>
  <si>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</si>
  <si>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96</t>
  </si>
  <si>
    <t>7593333235</t>
  </si>
  <si>
    <t>Oprava relé KA2 - oprava se provádí podle přidružených předpisů k předpisu SŽDC (ČD) T115, pokud není popsána, pak podle technických podmínek výrobku</t>
  </si>
  <si>
    <t>98</t>
  </si>
  <si>
    <t>7593333240</t>
  </si>
  <si>
    <t>Oprava relé TAZ-1, TAZ-1A, TAZ-2 - oprava se provádí podle přidružených předpisů k předpisu SŽDC (ČD) T115, pokud není popsána, pak podle technických podmínek výrobku</t>
  </si>
  <si>
    <t>100</t>
  </si>
  <si>
    <t>7593333245</t>
  </si>
  <si>
    <t>Oprava relé kazety K, KVR, U - oprava se provádí podle přidružených předpisů k předpisu SŽDC (ČD) T115, pokud není popsána, pak podle technických podmínek výrobku</t>
  </si>
  <si>
    <t>102</t>
  </si>
  <si>
    <t>7593333255</t>
  </si>
  <si>
    <t>Oprava relé kazeta univerzální - oprava se provádí podle přidružených předpisů k předpisu SŽDC (ČD) T115, pokud není popsána, pak podle technických podmínek výrobku</t>
  </si>
  <si>
    <t>104</t>
  </si>
  <si>
    <t>7593333257</t>
  </si>
  <si>
    <t>Oprava relé kazeta výhybky - oprava se provádí podle přidružených předpisů k předpisu SŽDC (ČD) T115, pokud není popsána, pak podle technických podmínek výrobku</t>
  </si>
  <si>
    <t>106</t>
  </si>
  <si>
    <t>7593333275</t>
  </si>
  <si>
    <t>Oprava kodéru SMMS 1 - oprava se provádí podle přidružených předpisů k předpisu SŽDC (ČD) T115, pokud není popsána, pak podle technických podmínek výrobku</t>
  </si>
  <si>
    <t>108</t>
  </si>
  <si>
    <t>7593333295</t>
  </si>
  <si>
    <t>Oprava kodéru MK1, MK2, MK3, UMK-1 - oprava se provádí podle přidružených předpisů k předpisu SŽDC (ČD) T115, pokud není popsána, pak podle technických podmínek výrobku</t>
  </si>
  <si>
    <t>110</t>
  </si>
  <si>
    <t>7593333300</t>
  </si>
  <si>
    <t>Oprava kodéru adaptér vjezdový, translační, normální - oprava se provádí podle přidružených předpisů k předpisu SŽDC (ČD) T115, pokud není popsána, pak podle technických podmínek výrobku</t>
  </si>
  <si>
    <t>112</t>
  </si>
  <si>
    <t>7593333315</t>
  </si>
  <si>
    <t>Oprava relé indukčního DSR - oprava se provádí podle přidružených předpisů k předpisu SŽDC (ČD) T115, pokud není popsána, pak podle technických podmínek výrobku</t>
  </si>
  <si>
    <t>114</t>
  </si>
  <si>
    <t>7593333320</t>
  </si>
  <si>
    <t>Oprava relé indukčního DSŠ - oprava se provádí podle přidružených předpisů k předpisu SŽDC (ČD) T115, pokud není popsána, pak podle technických podmínek výrobku</t>
  </si>
  <si>
    <t>116</t>
  </si>
  <si>
    <t>7593333321</t>
  </si>
  <si>
    <t>Oprava relé indukčního DSŠ včetně výměny výseče - oprava se provádí podle přidružených předpisů k předpisu SŽDC (ČD) T115, pokud není popsána, pak podle technických podmínek výrobku</t>
  </si>
  <si>
    <t>118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</si>
  <si>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</si>
  <si>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</si>
  <si>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120</t>
  </si>
  <si>
    <t>7593333330</t>
  </si>
  <si>
    <t>Oprava souboru KO FID2, FID3 - oprava se provádí podle přidružených předpisů k předpisu SŽDC (ČD) T115; pokud není popsána, pak podle technických podmínek výrobku</t>
  </si>
  <si>
    <t>122</t>
  </si>
  <si>
    <t>7593333335</t>
  </si>
  <si>
    <t>Oprava souboru KO KAV 2, KAV 3 - oprava se provádí podle přidružených předpisů k předpisu SŽDC (ČD) T115; pokud není popsána, pak podle technických podmínek výrobku</t>
  </si>
  <si>
    <t>124</t>
  </si>
  <si>
    <t>7593333340</t>
  </si>
  <si>
    <t>Oprava dílu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</si>
  <si>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126</t>
  </si>
  <si>
    <t>7593333345</t>
  </si>
  <si>
    <t>Oprava dílu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</si>
  <si>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128</t>
  </si>
  <si>
    <t>7593333350</t>
  </si>
  <si>
    <t>Oprava kodéru VÚD, dekodéru VÚD - oprava se provádí podle přidružených předpisů k předpisu SŽDC (ČD) T115, pokud není popsána, pak podle technických podmínek výrobku</t>
  </si>
  <si>
    <t>130</t>
  </si>
  <si>
    <t>7593333352</t>
  </si>
  <si>
    <t>Oprava kmitače pro VÚD - oprava poškozených částí. Součástí opravy je případná úprava na současnou součástkovou základnu (pokud nebyla náhrada provedena v předchozím období)</t>
  </si>
  <si>
    <t>132</t>
  </si>
  <si>
    <t>7593333360</t>
  </si>
  <si>
    <t>Oprava automatického dobíječe VÚD - oprava poškozených částí. Součástí opravy je případná úprava na současnou součástkovou základnu (pokud nebyla náhrada provedena v předchozím období)</t>
  </si>
  <si>
    <t>134</t>
  </si>
  <si>
    <t>7593333365</t>
  </si>
  <si>
    <t>Oprava rotačního měniče VÚD - oprava se provádí podle přidružených předpisů k předpisu SŽDC (ČD) T115, pokud není popsána, pak podle technických podmínek výrobku</t>
  </si>
  <si>
    <t>136</t>
  </si>
  <si>
    <t>7593333380</t>
  </si>
  <si>
    <t>Oprava relé střídavého OR1-80, AR1-2,65, UNR-3 - oprava se provádí podle přidružených předpisů k předpisu SŽDC (ČD) T115, pokud není popsána, pak podle technických podmínek výrobku</t>
  </si>
  <si>
    <t>138</t>
  </si>
  <si>
    <t>7593333390</t>
  </si>
  <si>
    <t>Oprava reléové jednotky VÚD A - oprava se provádí podle přidružených předpisů k předpisu SŽDC (ČD) T115; pokud není popsána, pak podle technických podmínek výrobku</t>
  </si>
  <si>
    <t>140</t>
  </si>
  <si>
    <t>7593333396</t>
  </si>
  <si>
    <t>Oprava reléové jednotky VÚD E-F - oprava se provádí podle přidružených předpisů k předpisu SŽDC (ČD) T115; pokud není popsána, pak podle technických podmínek výrobku</t>
  </si>
  <si>
    <t>142</t>
  </si>
  <si>
    <t>7593333398</t>
  </si>
  <si>
    <t>Oprava reléové jednotky VÚD BL1 - BL2 - oprava se provádí podle přidružených předpisů k předpisu SŽDC (ČD) T115; pokud není popsána, pak podle technických podmínek výrobku</t>
  </si>
  <si>
    <t>144</t>
  </si>
  <si>
    <t>7593333410</t>
  </si>
  <si>
    <t>Oprava reléové jednotky VÚD L-Th. - oprava se provádí podle přidružených předpisů k předpisu SŽDC (ČD) T115; pokud není popsána, pak podle technických podmínek výrobku</t>
  </si>
  <si>
    <t>146</t>
  </si>
  <si>
    <t>7593333416</t>
  </si>
  <si>
    <t>Oprava reléové jednotky VÚD A1, A2 (C1, C2) - oprava se provádí podle přidružených předpisů k předpisu SŽDC (ČD) T115; pokud není popsána, pak podle technických podmínek výrobku</t>
  </si>
  <si>
    <t>148</t>
  </si>
  <si>
    <t>7593333422</t>
  </si>
  <si>
    <t>Oprava reléové jednotky VÚD OV - oprava se provádí podle přidružených předpisů k předpisu SŽDC (ČD) T115; pokud není popsána, pak podle technických podmínek výrobku</t>
  </si>
  <si>
    <t>150</t>
  </si>
  <si>
    <t>7593333424</t>
  </si>
  <si>
    <t>Oprava reléové jednotky VÚD OB - oprava se provádí podle přidružených předpisů k předpisu SŽDC (ČD) T115; pokud není popsána, pak podle technických podmínek výrobku</t>
  </si>
  <si>
    <t>152</t>
  </si>
  <si>
    <t>7593333434</t>
  </si>
  <si>
    <t>Oprava reléové jednotky VÚD V1 - P1 - oprava se provádí podle přidružených předpisů k předpisu SŽDC (ČD) T115; pokud není popsána, pak podle technických podmínek výrobku</t>
  </si>
  <si>
    <t>154</t>
  </si>
  <si>
    <t>7593333436</t>
  </si>
  <si>
    <t>Oprava reléové jednotky VÚD VO - oprava se provádí podle přidružených předpisů k předpisu SŽDC (ČD) T115; pokud není popsána, pak podle technických podmínek výrobku</t>
  </si>
  <si>
    <t>156</t>
  </si>
  <si>
    <t>7593333438</t>
  </si>
  <si>
    <t>Oprava reléové jednotky VÚD P - oprava se provádí podle přidružených předpisů k předpisu SŽDC (ČD) T115; pokud není popsána, pak podle technických podmínek výrobku</t>
  </si>
  <si>
    <t>158</t>
  </si>
  <si>
    <t>7593333448</t>
  </si>
  <si>
    <t>Oprava reléové jednotky VÚD Q - oprava se provádí podle přidružených předpisů k předpisu SŽDC (ČD) T115; pokud není popsána, pak podle technických podmínek výrobku</t>
  </si>
  <si>
    <t>160</t>
  </si>
  <si>
    <t>7593333450</t>
  </si>
  <si>
    <t>Oprava reléové jednotky VÚD ND - oprava se provádí podle přidružených předpisů k předpisu SŽDC (ČD) T115; pokud není popsána, pak podle technických podmínek výrobku</t>
  </si>
  <si>
    <t>162</t>
  </si>
  <si>
    <t>7593333455</t>
  </si>
  <si>
    <t>Oprava reléové jednotky VÚD TH1,TH2 - oprava se provádí podle přidružených předpisů k předpisu SŽDC (ČD) T115; pokud není popsána, pak podle technických podmínek výrobku</t>
  </si>
  <si>
    <t>164</t>
  </si>
  <si>
    <t>7593333474</t>
  </si>
  <si>
    <t>Oprava reléové jednotky VÚD B - C - oprava se provádí podle přidružených předpisů k předpisu SŽDC (ČD) T115; pokud není popsána, pak podle technických podmínek výrobku</t>
  </si>
  <si>
    <t>166</t>
  </si>
  <si>
    <t>7593333490</t>
  </si>
  <si>
    <t>Oprava reléové jednotky VÚD O1 - oprava se provádí podle přidružených předpisů k předpisu SŽDC (ČD) T115; pokud není popsána, pak podle technických podmínek výrobku</t>
  </si>
  <si>
    <t>168</t>
  </si>
  <si>
    <t>7593333492</t>
  </si>
  <si>
    <t>Oprava reléové jednotky VÚD TH1-TH2A - oprava se provádí podle přidružených předpisů k předpisu SŽDC (ČD) T115; pokud není popsána, pak podle technických podmínek výrobku</t>
  </si>
  <si>
    <t>170</t>
  </si>
  <si>
    <t>7593333494</t>
  </si>
  <si>
    <t>Oprava reléové jednotky VÚD C1-OC1 - oprava se provádí podle přidružených předpisů k předpisu SŽDC (ČD) T115; pokud není popsána, pak podle technických podmínek výrobku</t>
  </si>
  <si>
    <t>172</t>
  </si>
  <si>
    <t>7593333496</t>
  </si>
  <si>
    <t>Oprava reléové jednotky VÚD A1-OA1 - oprava se provádí podle přidružených předpisů k předpisu SŽDC (ČD) T115; pokud není popsána, pak podle technických podmínek výrobku</t>
  </si>
  <si>
    <t>174</t>
  </si>
  <si>
    <t>7593333498</t>
  </si>
  <si>
    <t>Oprava reléové jednotky VÚD K-X - oprava se provádí podle přidružených předpisů k předpisu SŽDC (ČD) T115; pokud není popsána, pak podle technických podmínek výrobku</t>
  </si>
  <si>
    <t>176</t>
  </si>
  <si>
    <t>7593333502</t>
  </si>
  <si>
    <t>Oprava reléové jednotky VÚD OT1-T1 - oprava se provádí podle přidružených předpisů k předpisu SŽDC (ČD) T115; pokud není popsána, pak podle technických podmínek výrobku</t>
  </si>
  <si>
    <t>178</t>
  </si>
  <si>
    <t>7593333506</t>
  </si>
  <si>
    <t>Oprava reléové jednotky VÚD A2 - oprava se provádí podle přidružených předpisů k předpisu SŽDC (ČD) T115; pokud není popsána, pak podle technických podmínek výrobku</t>
  </si>
  <si>
    <t>180</t>
  </si>
  <si>
    <t>7593333508</t>
  </si>
  <si>
    <t>Oprava reléové jednotky VÚD C2 - oprava se provádí podle přidružených předpisů k předpisu SŽDC (ČD) T115; pokud není popsána, pak podle technických podmínek výrobku</t>
  </si>
  <si>
    <t>182</t>
  </si>
  <si>
    <t>7593333510</t>
  </si>
  <si>
    <t>Oprava reléové jednotky VÚD polariz. relé Y(Z) - oprava se provádí podle přidružených předpisů k předpisu SŽDC (ČD) T115; pokud není popsána, pak podle technických podmínek výrobku</t>
  </si>
  <si>
    <t>184</t>
  </si>
  <si>
    <t>7593333512</t>
  </si>
  <si>
    <t>Oprava reléové jednotky VÚD R-S - oprava se provádí podle přidružených předpisů k předpisu SŽDC (ČD) T115; pokud není popsána, pak podle technických podmínek výrobku</t>
  </si>
  <si>
    <t>186</t>
  </si>
  <si>
    <t>7593333514</t>
  </si>
  <si>
    <t>Oprava reléové jednotky VÚD OBL-ON - oprava se provádí podle přidružených předpisů k předpisu SŽDC (ČD) T115; pokud není popsána, pak podle technických podmínek výrobku</t>
  </si>
  <si>
    <t>188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</si>
  <si>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</si>
  <si>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</si>
  <si>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190</t>
  </si>
  <si>
    <t>7593333531</t>
  </si>
  <si>
    <t>Oprava reléové sady BV4, BV5, BV11, BV12 - oprava se provádí podle přidružených předpisů k předpisu SŽDC (ČD) T115, pokud není popsána, pak podle technických podmínek výrobku</t>
  </si>
  <si>
    <t>192</t>
  </si>
  <si>
    <t>7593333541</t>
  </si>
  <si>
    <t>Oprava reléové sady CV3 - oprava se provádí podle přidružených předpisů k předpisu SŽDC (ČD) T115, pokud není popsána, pak podle technických podmínek výrobku</t>
  </si>
  <si>
    <t>194</t>
  </si>
  <si>
    <t>7593333545</t>
  </si>
  <si>
    <t>Oprava reléové sady CV4 - oprava se provádí podle přidružených předpisů k předpisu SŽDC (ČD) T115, pokud není popsána, pak podle technických podmínek výrobku</t>
  </si>
  <si>
    <t>196</t>
  </si>
  <si>
    <t>7593333547</t>
  </si>
  <si>
    <t>Oprava reléové sady A - oprava se provádí podle přidružených předpisů k předpisu SŽDC (ČD) T115, pokud není popsána, pak podle technických podmínek výrobku</t>
  </si>
  <si>
    <t>198</t>
  </si>
  <si>
    <t>7593333549</t>
  </si>
  <si>
    <t>Oprava reléové sady B - oprava se provádí podle přidružených předpisů k předpisu SŽDC (ČD) T115, pokud není popsána, pak podle technických podmínek výrobku</t>
  </si>
  <si>
    <t>200</t>
  </si>
  <si>
    <t>7593333551</t>
  </si>
  <si>
    <t>Oprava reléové sady C - oprava se provádí podle přidružených předpisů k předpisu SŽDC (ČD) T115, pokud není popsána, pak podle technických podmínek výrobku</t>
  </si>
  <si>
    <t>202</t>
  </si>
  <si>
    <t>7593333553</t>
  </si>
  <si>
    <t>Oprava reléové sady D - oprava se provádí podle přidružených předpisů k předpisu SŽDC (ČD) T115, pokud není popsána, pak podle technických podmínek výrobku</t>
  </si>
  <si>
    <t>204</t>
  </si>
  <si>
    <t>7593333555</t>
  </si>
  <si>
    <t>Oprava reléové sady H - oprava se provádí podle přidružených předpisů k předpisu SŽDC (ČD) T115, pokud není popsána, pak podle technických podmínek výrobku</t>
  </si>
  <si>
    <t>206</t>
  </si>
  <si>
    <t>7593333556</t>
  </si>
  <si>
    <t>Oprava reléové sady J - oprava se provádí podle přidružených předpisů k předpisu SŽDC (ČD) T115, pokud není popsána, pak podle technických podmínek výrobku</t>
  </si>
  <si>
    <t>208</t>
  </si>
  <si>
    <t>7593333557</t>
  </si>
  <si>
    <t>Oprava reléové sady K - oprava se provádí podle přidružených předpisů k předpisu SŽDC (ČD) T115, pokud není popsána, pak podle technických podmínek výrobku</t>
  </si>
  <si>
    <t>210</t>
  </si>
  <si>
    <t>7593333561</t>
  </si>
  <si>
    <t>Oprava reléové sady M - oprava se provádí podle přidružených předpisů k předpisu SŽDC (ČD) T115, pokud není popsána, pak podle technických podmínek výrobku</t>
  </si>
  <si>
    <t>212</t>
  </si>
  <si>
    <t>7593333563</t>
  </si>
  <si>
    <t>Oprava reléové sady OB1 - oprava se provádí podle přidružených předpisů k předpisu SŽDC (ČD) T115, pokud není popsána, pak podle technických podmínek výrobku</t>
  </si>
  <si>
    <t>214</t>
  </si>
  <si>
    <t>7593333565</t>
  </si>
  <si>
    <t>Oprava reléové sady Q - oprava se provádí podle přidružených předpisů k předpisu SŽDC (ČD) T115, pokud není popsána, pak podle technických podmínek výrobku</t>
  </si>
  <si>
    <t>216</t>
  </si>
  <si>
    <t>7593333567</t>
  </si>
  <si>
    <t>Oprava reléové sady R - oprava se provádí podle přidružených předpisů k předpisu SŽDC (ČD) T115, pokud není popsána, pak podle technických podmínek výrobku</t>
  </si>
  <si>
    <t>218</t>
  </si>
  <si>
    <t>7593333568</t>
  </si>
  <si>
    <t>Oprava reléové sady S - oprava se provádí podle přidružených předpisů k předpisu SŽDC (ČD) T115, pokud není popsána, pak podle technických podmínek výrobku</t>
  </si>
  <si>
    <t>220</t>
  </si>
  <si>
    <t>7593333569</t>
  </si>
  <si>
    <t>Oprava reléové sady V, VT - oprava se provádí podle přidružených předpisů k předpisu SŽDC (ČD) T115, pokud není popsána, pak podle technických podmínek výrobku</t>
  </si>
  <si>
    <t>222</t>
  </si>
  <si>
    <t>7593333573</t>
  </si>
  <si>
    <t>Oprava reléové sady VS-2 - oprava se provádí podle přidružených předpisů k předpisu SŽDC (ČD) T115, pokud není popsána, pak podle technických podmínek výrobku</t>
  </si>
  <si>
    <t>224</t>
  </si>
  <si>
    <t>7593333575</t>
  </si>
  <si>
    <t>Oprava reléové sady W - oprava se provádí podle přidružených předpisů k předpisu SŽDC (ČD) T115, pokud není popsána, pak podle technických podmínek výrobku</t>
  </si>
  <si>
    <t>226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</si>
  <si>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</si>
  <si>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</si>
  <si>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228</t>
  </si>
  <si>
    <t>7593333625</t>
  </si>
  <si>
    <t>Oprava anulačního souboru ASE 5 - oprava se provádí podle přidruženého předpisu č. 4 k předpisu SŽDC (ČD) T115; pokud není popsána, pak podle technických podmínek výrobku</t>
  </si>
  <si>
    <t>230</t>
  </si>
  <si>
    <t>7593333670</t>
  </si>
  <si>
    <t>Oprava reléové jednotky SN1 - oprava se provádí podle přidružených předpisů k předpisu SŽDC (ČD) T115, pokud není popsána, pak podle technických podmínek výrobku</t>
  </si>
  <si>
    <t>232</t>
  </si>
  <si>
    <t>7593333680</t>
  </si>
  <si>
    <t>Oprava hlídače izolačního stavu HIS</t>
  </si>
  <si>
    <t>234</t>
  </si>
  <si>
    <t>7593333684</t>
  </si>
  <si>
    <t>Oprava T-DRT</t>
  </si>
  <si>
    <t>236</t>
  </si>
  <si>
    <t>7593333686</t>
  </si>
  <si>
    <t>Oprava DRB</t>
  </si>
  <si>
    <t>238</t>
  </si>
  <si>
    <t>7593333688</t>
  </si>
  <si>
    <t>Oprava HNB</t>
  </si>
  <si>
    <t>240</t>
  </si>
  <si>
    <t>7593333990</t>
  </si>
  <si>
    <t>Hodinová zúčtovací sazba pro opravu elektronických prvků a zařízení</t>
  </si>
  <si>
    <t>hod</t>
  </si>
  <si>
    <t>242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</si>
  <si>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</si>
  <si>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</si>
  <si>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244</t>
  </si>
  <si>
    <t>7598045020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</si>
  <si>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</si>
  <si>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246</t>
  </si>
  <si>
    <t>7598045040</t>
  </si>
  <si>
    <t>Zařízení EZS vyhotovení protokolu o funkční zkoušce</t>
  </si>
  <si>
    <t>248</t>
  </si>
  <si>
    <t>7598045055</t>
  </si>
  <si>
    <t>Přezkoušení čidla automatického hlásiče</t>
  </si>
  <si>
    <t>250</t>
  </si>
  <si>
    <t>7598045100</t>
  </si>
  <si>
    <t>Systém EPS vyhotovení protokolu o funkční zkoušce - podle technických podmínek a specifikací pro daný typ zařízení</t>
  </si>
  <si>
    <t>252</t>
  </si>
  <si>
    <t>7598045110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</si>
  <si>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</si>
  <si>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254</t>
  </si>
  <si>
    <t>7598045135</t>
  </si>
  <si>
    <t>Revize hlásiče automatického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</si>
  <si>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256</t>
  </si>
  <si>
    <t>7598045140</t>
  </si>
  <si>
    <t>Revize hlásiče tlačítkového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</si>
  <si>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258</t>
  </si>
  <si>
    <t>7598045155</t>
  </si>
  <si>
    <t>Revize signalizačního panelu do 8 smyček - očištění panelu včetně vnitřku, vizuální kontrola tlačítek, přepínačů, vodičů a svorkovnice, elektrická kontrola světelných a zvukových signalizačních prostředků, kontrola přenosu signálů z PÚ na panel</t>
  </si>
  <si>
    <t>260</t>
  </si>
  <si>
    <t>7598095531</t>
  </si>
  <si>
    <t>Dvouletá komplexní prohlídka PZS typu VÚD včetně výměny a opravy dílů - dle T126, včetně prohlídky VKO</t>
  </si>
  <si>
    <t>262</t>
  </si>
  <si>
    <t>9901000900</t>
  </si>
  <si>
    <t>Doprava obousměrná mechanizací o nosnosti do 3,5 t elektrosoučástek, montážního materiálu, kameniva, písku, dlažebních kostek, suti, atd.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</si>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</sst>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166" fontId="12" fillId="0" borderId="0" xfId="0" applyNumberFormat="1" applyFont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4" fillId="3" borderId="0" xfId="0" applyFont="1" applyFill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166" fontId="24" fillId="0" borderId="12" xfId="0" applyNumberFormat="1" applyFont="1" applyBorder="1"/>
    <xf numFmtId="166" fontId="24" fillId="0" borderId="13" xfId="0" applyNumberFormat="1" applyFont="1" applyBorder="1"/>
    <xf numFmtId="4" fontId="25" fillId="0" borderId="0" xfId="0" applyNumberFormat="1" applyFont="1" applyAlignment="1">
      <alignment vertical="center"/>
    </xf>
    <xf numFmtId="0" fontId="14" fillId="0" borderId="22" xfId="0" applyFont="1" applyBorder="1" applyAlignment="1">
      <alignment horizontal="center" vertical="center"/>
    </xf>
    <xf numFmtId="49" fontId="14" fillId="0" borderId="22" xfId="0" applyNumberFormat="1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167" fontId="14" fillId="0" borderId="22" xfId="0" applyNumberFormat="1" applyFont="1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6" fillId="0" borderId="22" xfId="0" applyFont="1" applyBorder="1" applyAlignment="1">
      <alignment horizontal="center" vertical="center"/>
    </xf>
    <xf numFmtId="49" fontId="26" fillId="0" borderId="22" xfId="0" applyNumberFormat="1" applyFont="1" applyBorder="1" applyAlignment="1">
      <alignment horizontal="left" vertical="center" wrapText="1"/>
    </xf>
    <xf numFmtId="0" fontId="26" fillId="0" borderId="22" xfId="0" applyFont="1" applyBorder="1" applyAlignment="1">
      <alignment horizontal="left" vertical="center" wrapText="1"/>
    </xf>
    <xf numFmtId="0" fontId="26" fillId="0" borderId="22" xfId="0" applyFont="1" applyBorder="1" applyAlignment="1">
      <alignment horizontal="center" vertical="center" wrapText="1"/>
    </xf>
    <xf numFmtId="167" fontId="26" fillId="0" borderId="22" xfId="0" applyNumberFormat="1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0" fillId="0" borderId="0" xfId="0"/>
    <xf numFmtId="0" fontId="14" fillId="3" borderId="6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right" vertical="center"/>
    </xf>
    <xf numFmtId="0" fontId="14" fillId="3" borderId="8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ht="36.950000000000003" customHeight="1"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S2" s="10" t="s">
        <v>6</v>
      </c>
      <c r="BT2" s="10" t="s">
        <v>7</v>
      </c>
    </row>
    <row r="3" spans="1:74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>
      <c r="B4" s="13"/>
      <c r="D4" s="14" t="s">
        <v>9</v>
      </c>
      <c r="AR4" s="13"/>
      <c r="AS4" s="15" t="s">
        <v>10</v>
      </c>
      <c r="BS4" s="10" t="s">
        <v>11</v>
      </c>
    </row>
    <row r="5" spans="1:74" ht="12" customHeight="1">
      <c r="B5" s="13"/>
      <c r="D5" s="16" t="s">
        <v>12</v>
      </c>
      <c r="K5" s="140" t="s">
        <v>13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R5" s="13"/>
      <c r="BS5" s="10" t="s">
        <v>6</v>
      </c>
    </row>
    <row r="6" spans="1:74" ht="36.950000000000003" customHeight="1">
      <c r="B6" s="13"/>
      <c r="D6" s="18" t="s">
        <v>14</v>
      </c>
      <c r="K6" s="141" t="s">
        <v>15</v>
      </c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R6" s="13"/>
      <c r="BS6" s="10" t="s">
        <v>6</v>
      </c>
    </row>
    <row r="7" spans="1:74" ht="12" customHeight="1">
      <c r="B7" s="13"/>
      <c r="D7" s="19" t="s">
        <v>16</v>
      </c>
      <c r="K7" s="17" t="s">
        <v>1</v>
      </c>
      <c r="AK7" s="19" t="s">
        <v>17</v>
      </c>
      <c r="AN7" s="17" t="s">
        <v>1</v>
      </c>
      <c r="AR7" s="13"/>
      <c r="BS7" s="10" t="s">
        <v>6</v>
      </c>
    </row>
    <row r="8" spans="1:74" ht="12" customHeight="1">
      <c r="B8" s="13"/>
      <c r="D8" s="19" t="s">
        <v>18</v>
      </c>
      <c r="K8" s="17" t="s">
        <v>19</v>
      </c>
      <c r="AK8" s="19" t="s">
        <v>20</v>
      </c>
      <c r="AN8" s="17" t="s">
        <v>21</v>
      </c>
      <c r="AR8" s="13"/>
      <c r="BS8" s="10" t="s">
        <v>6</v>
      </c>
    </row>
    <row r="9" spans="1:74" ht="14.45" customHeight="1">
      <c r="B9" s="13"/>
      <c r="AR9" s="13"/>
      <c r="BS9" s="10" t="s">
        <v>6</v>
      </c>
    </row>
    <row r="10" spans="1:74" ht="12" customHeight="1">
      <c r="B10" s="13"/>
      <c r="D10" s="19" t="s">
        <v>22</v>
      </c>
      <c r="AK10" s="19" t="s">
        <v>23</v>
      </c>
      <c r="AN10" s="17" t="s">
        <v>1</v>
      </c>
      <c r="AR10" s="13"/>
      <c r="BS10" s="10" t="s">
        <v>6</v>
      </c>
    </row>
    <row r="11" spans="1:74" ht="18.399999999999999" customHeight="1">
      <c r="B11" s="13"/>
      <c r="E11" s="17" t="s">
        <v>24</v>
      </c>
      <c r="AK11" s="19" t="s">
        <v>25</v>
      </c>
      <c r="AN11" s="17" t="s">
        <v>1</v>
      </c>
      <c r="AR11" s="13"/>
      <c r="BS11" s="10" t="s">
        <v>6</v>
      </c>
    </row>
    <row r="12" spans="1:74" ht="6.95" customHeight="1">
      <c r="B12" s="13"/>
      <c r="AR12" s="13"/>
      <c r="BS12" s="10" t="s">
        <v>6</v>
      </c>
    </row>
    <row r="13" spans="1:74" ht="12" customHeight="1">
      <c r="B13" s="13"/>
      <c r="D13" s="19" t="s">
        <v>26</v>
      </c>
      <c r="AK13" s="19" t="s">
        <v>23</v>
      </c>
      <c r="AN13" s="17" t="s">
        <v>1</v>
      </c>
      <c r="AR13" s="13"/>
      <c r="BS13" s="10" t="s">
        <v>6</v>
      </c>
    </row>
    <row r="14" spans="1:74" ht="12.75">
      <c r="B14" s="13"/>
      <c r="E14" s="17" t="s">
        <v>27</v>
      </c>
      <c r="AK14" s="19" t="s">
        <v>25</v>
      </c>
      <c r="AN14" s="17" t="s">
        <v>1</v>
      </c>
      <c r="AR14" s="13"/>
      <c r="BS14" s="10" t="s">
        <v>6</v>
      </c>
    </row>
    <row r="15" spans="1:74" ht="6.95" customHeight="1">
      <c r="B15" s="13"/>
      <c r="AR15" s="13"/>
      <c r="BS15" s="10" t="s">
        <v>4</v>
      </c>
    </row>
    <row r="16" spans="1:74" ht="12" customHeight="1">
      <c r="B16" s="13"/>
      <c r="D16" s="19" t="s">
        <v>28</v>
      </c>
      <c r="AK16" s="19" t="s">
        <v>23</v>
      </c>
      <c r="AN16" s="17" t="s">
        <v>1</v>
      </c>
      <c r="AR16" s="13"/>
      <c r="BS16" s="10" t="s">
        <v>4</v>
      </c>
    </row>
    <row r="17" spans="2:71" ht="18.399999999999999" customHeight="1">
      <c r="B17" s="13"/>
      <c r="E17" s="17" t="s">
        <v>27</v>
      </c>
      <c r="AK17" s="19" t="s">
        <v>25</v>
      </c>
      <c r="AN17" s="17" t="s">
        <v>1</v>
      </c>
      <c r="AR17" s="13"/>
      <c r="BS17" s="10" t="s">
        <v>29</v>
      </c>
    </row>
    <row r="18" spans="2:71" ht="6.95" customHeight="1">
      <c r="B18" s="13"/>
      <c r="AR18" s="13"/>
      <c r="BS18" s="10" t="s">
        <v>6</v>
      </c>
    </row>
    <row r="19" spans="2:71" ht="12" customHeight="1">
      <c r="B19" s="13"/>
      <c r="D19" s="19" t="s">
        <v>30</v>
      </c>
      <c r="AK19" s="19" t="s">
        <v>23</v>
      </c>
      <c r="AN19" s="17" t="s">
        <v>1</v>
      </c>
      <c r="AR19" s="13"/>
      <c r="BS19" s="10" t="s">
        <v>6</v>
      </c>
    </row>
    <row r="20" spans="2:71" ht="18.399999999999999" customHeight="1">
      <c r="B20" s="13"/>
      <c r="E20" s="17" t="s">
        <v>31</v>
      </c>
      <c r="AK20" s="19" t="s">
        <v>25</v>
      </c>
      <c r="AN20" s="17" t="s">
        <v>1</v>
      </c>
      <c r="AR20" s="13"/>
      <c r="BS20" s="10" t="s">
        <v>4</v>
      </c>
    </row>
    <row r="21" spans="2:71" ht="6.95" customHeight="1">
      <c r="B21" s="13"/>
      <c r="AR21" s="13"/>
    </row>
    <row r="22" spans="2:71" ht="12" customHeight="1">
      <c r="B22" s="13"/>
      <c r="D22" s="19" t="s">
        <v>32</v>
      </c>
      <c r="AR22" s="13"/>
    </row>
    <row r="23" spans="2:71" ht="16.5" customHeight="1">
      <c r="B23" s="13"/>
      <c r="E23" s="142" t="s">
        <v>1</v>
      </c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R23" s="13"/>
    </row>
    <row r="24" spans="2:71" ht="6.95" customHeight="1">
      <c r="B24" s="13"/>
      <c r="AR24" s="13"/>
    </row>
    <row r="25" spans="2:71" ht="6.95" customHeight="1">
      <c r="B25" s="13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3"/>
    </row>
    <row r="26" spans="2:71" s="1" customFormat="1" ht="25.9" customHeight="1">
      <c r="B26" s="22"/>
      <c r="D26" s="23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43" t="e">
        <f>ROUND(AG94,2)</f>
        <v>#REF!</v>
      </c>
      <c r="AL26" s="144"/>
      <c r="AM26" s="144"/>
      <c r="AN26" s="144"/>
      <c r="AO26" s="144"/>
      <c r="AR26" s="22"/>
    </row>
    <row r="27" spans="2:71" s="1" customFormat="1" ht="6.95" customHeight="1">
      <c r="B27" s="22"/>
      <c r="AR27" s="22"/>
    </row>
    <row r="28" spans="2:71" s="1" customFormat="1" ht="12.75">
      <c r="B28" s="22"/>
      <c r="L28" s="145" t="s">
        <v>34</v>
      </c>
      <c r="M28" s="145"/>
      <c r="N28" s="145"/>
      <c r="O28" s="145"/>
      <c r="P28" s="145"/>
      <c r="W28" s="145" t="s">
        <v>35</v>
      </c>
      <c r="X28" s="145"/>
      <c r="Y28" s="145"/>
      <c r="Z28" s="145"/>
      <c r="AA28" s="145"/>
      <c r="AB28" s="145"/>
      <c r="AC28" s="145"/>
      <c r="AD28" s="145"/>
      <c r="AE28" s="145"/>
      <c r="AK28" s="145" t="s">
        <v>36</v>
      </c>
      <c r="AL28" s="145"/>
      <c r="AM28" s="145"/>
      <c r="AN28" s="145"/>
      <c r="AO28" s="145"/>
      <c r="AR28" s="22"/>
    </row>
    <row r="29" spans="2:71" s="2" customFormat="1" ht="14.45" customHeight="1">
      <c r="B29" s="26"/>
      <c r="D29" s="19" t="s">
        <v>37</v>
      </c>
      <c r="F29" s="19" t="s">
        <v>38</v>
      </c>
      <c r="L29" s="135">
        <v>0.21</v>
      </c>
      <c r="M29" s="134"/>
      <c r="N29" s="134"/>
      <c r="O29" s="134"/>
      <c r="P29" s="134"/>
      <c r="W29" s="133" t="e">
        <f>ROUND(AZ94, 2)</f>
        <v>#REF!</v>
      </c>
      <c r="X29" s="134"/>
      <c r="Y29" s="134"/>
      <c r="Z29" s="134"/>
      <c r="AA29" s="134"/>
      <c r="AB29" s="134"/>
      <c r="AC29" s="134"/>
      <c r="AD29" s="134"/>
      <c r="AE29" s="134"/>
      <c r="AK29" s="133" t="e">
        <f>ROUND(AV94, 2)</f>
        <v>#REF!</v>
      </c>
      <c r="AL29" s="134"/>
      <c r="AM29" s="134"/>
      <c r="AN29" s="134"/>
      <c r="AO29" s="134"/>
      <c r="AR29" s="26"/>
    </row>
    <row r="30" spans="2:71" s="2" customFormat="1" ht="14.45" customHeight="1">
      <c r="B30" s="26"/>
      <c r="F30" s="19" t="s">
        <v>39</v>
      </c>
      <c r="L30" s="135">
        <v>0.15</v>
      </c>
      <c r="M30" s="134"/>
      <c r="N30" s="134"/>
      <c r="O30" s="134"/>
      <c r="P30" s="134"/>
      <c r="W30" s="133">
        <f>ROUND(BA94, 2)</f>
        <v>0</v>
      </c>
      <c r="X30" s="134"/>
      <c r="Y30" s="134"/>
      <c r="Z30" s="134"/>
      <c r="AA30" s="134"/>
      <c r="AB30" s="134"/>
      <c r="AC30" s="134"/>
      <c r="AD30" s="134"/>
      <c r="AE30" s="134"/>
      <c r="AK30" s="133">
        <f>ROUND(AW94, 2)</f>
        <v>0</v>
      </c>
      <c r="AL30" s="134"/>
      <c r="AM30" s="134"/>
      <c r="AN30" s="134"/>
      <c r="AO30" s="134"/>
      <c r="AR30" s="26"/>
    </row>
    <row r="31" spans="2:71" s="2" customFormat="1" ht="14.45" hidden="1" customHeight="1">
      <c r="B31" s="26"/>
      <c r="F31" s="19" t="s">
        <v>40</v>
      </c>
      <c r="L31" s="135">
        <v>0.21</v>
      </c>
      <c r="M31" s="134"/>
      <c r="N31" s="134"/>
      <c r="O31" s="134"/>
      <c r="P31" s="134"/>
      <c r="W31" s="133">
        <f>ROUND(BB94, 2)</f>
        <v>0</v>
      </c>
      <c r="X31" s="134"/>
      <c r="Y31" s="134"/>
      <c r="Z31" s="134"/>
      <c r="AA31" s="134"/>
      <c r="AB31" s="134"/>
      <c r="AC31" s="134"/>
      <c r="AD31" s="134"/>
      <c r="AE31" s="134"/>
      <c r="AK31" s="133">
        <v>0</v>
      </c>
      <c r="AL31" s="134"/>
      <c r="AM31" s="134"/>
      <c r="AN31" s="134"/>
      <c r="AO31" s="134"/>
      <c r="AR31" s="26"/>
    </row>
    <row r="32" spans="2:71" s="2" customFormat="1" ht="14.45" hidden="1" customHeight="1">
      <c r="B32" s="26"/>
      <c r="F32" s="19" t="s">
        <v>41</v>
      </c>
      <c r="L32" s="135">
        <v>0.15</v>
      </c>
      <c r="M32" s="134"/>
      <c r="N32" s="134"/>
      <c r="O32" s="134"/>
      <c r="P32" s="134"/>
      <c r="W32" s="133">
        <f>ROUND(BC94, 2)</f>
        <v>0</v>
      </c>
      <c r="X32" s="134"/>
      <c r="Y32" s="134"/>
      <c r="Z32" s="134"/>
      <c r="AA32" s="134"/>
      <c r="AB32" s="134"/>
      <c r="AC32" s="134"/>
      <c r="AD32" s="134"/>
      <c r="AE32" s="134"/>
      <c r="AK32" s="133">
        <v>0</v>
      </c>
      <c r="AL32" s="134"/>
      <c r="AM32" s="134"/>
      <c r="AN32" s="134"/>
      <c r="AO32" s="134"/>
      <c r="AR32" s="26"/>
    </row>
    <row r="33" spans="2:44" s="2" customFormat="1" ht="14.45" hidden="1" customHeight="1">
      <c r="B33" s="26"/>
      <c r="F33" s="19" t="s">
        <v>42</v>
      </c>
      <c r="L33" s="135">
        <v>0</v>
      </c>
      <c r="M33" s="134"/>
      <c r="N33" s="134"/>
      <c r="O33" s="134"/>
      <c r="P33" s="134"/>
      <c r="W33" s="133">
        <f>ROUND(BD94, 2)</f>
        <v>0</v>
      </c>
      <c r="X33" s="134"/>
      <c r="Y33" s="134"/>
      <c r="Z33" s="134"/>
      <c r="AA33" s="134"/>
      <c r="AB33" s="134"/>
      <c r="AC33" s="134"/>
      <c r="AD33" s="134"/>
      <c r="AE33" s="134"/>
      <c r="AK33" s="133">
        <v>0</v>
      </c>
      <c r="AL33" s="134"/>
      <c r="AM33" s="134"/>
      <c r="AN33" s="134"/>
      <c r="AO33" s="134"/>
      <c r="AR33" s="26"/>
    </row>
    <row r="34" spans="2:44" s="1" customFormat="1" ht="6.95" customHeight="1">
      <c r="B34" s="22"/>
      <c r="AR34" s="22"/>
    </row>
    <row r="35" spans="2:44" s="1" customFormat="1" ht="25.9" customHeight="1">
      <c r="B35" s="22"/>
      <c r="C35" s="27"/>
      <c r="D35" s="28" t="s">
        <v>43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44</v>
      </c>
      <c r="U35" s="29"/>
      <c r="V35" s="29"/>
      <c r="W35" s="29"/>
      <c r="X35" s="136" t="s">
        <v>45</v>
      </c>
      <c r="Y35" s="137"/>
      <c r="Z35" s="137"/>
      <c r="AA35" s="137"/>
      <c r="AB35" s="137"/>
      <c r="AC35" s="29"/>
      <c r="AD35" s="29"/>
      <c r="AE35" s="29"/>
      <c r="AF35" s="29"/>
      <c r="AG35" s="29"/>
      <c r="AH35" s="29"/>
      <c r="AI35" s="29"/>
      <c r="AJ35" s="29"/>
      <c r="AK35" s="138" t="e">
        <f>SUM(AK26:AK33)</f>
        <v>#REF!</v>
      </c>
      <c r="AL35" s="137"/>
      <c r="AM35" s="137"/>
      <c r="AN35" s="137"/>
      <c r="AO35" s="139"/>
      <c r="AP35" s="27"/>
      <c r="AQ35" s="27"/>
      <c r="AR35" s="22"/>
    </row>
    <row r="36" spans="2:44" s="1" customFormat="1" ht="6.95" customHeight="1">
      <c r="B36" s="22"/>
      <c r="AR36" s="22"/>
    </row>
    <row r="37" spans="2:44" s="1" customFormat="1" ht="14.45" customHeight="1">
      <c r="B37" s="22"/>
      <c r="AR37" s="22"/>
    </row>
    <row r="38" spans="2:44" ht="14.45" customHeight="1">
      <c r="B38" s="13"/>
      <c r="AR38" s="13"/>
    </row>
    <row r="39" spans="2:44" ht="14.45" customHeight="1">
      <c r="B39" s="13"/>
      <c r="AR39" s="13"/>
    </row>
    <row r="40" spans="2:44" ht="14.45" customHeight="1">
      <c r="B40" s="13"/>
      <c r="AR40" s="13"/>
    </row>
    <row r="41" spans="2:44" ht="14.45" customHeight="1">
      <c r="B41" s="13"/>
      <c r="AR41" s="13"/>
    </row>
    <row r="42" spans="2:44" ht="14.45" customHeight="1">
      <c r="B42" s="13"/>
      <c r="AR42" s="13"/>
    </row>
    <row r="43" spans="2:44" ht="14.45" customHeight="1">
      <c r="B43" s="13"/>
      <c r="AR43" s="13"/>
    </row>
    <row r="44" spans="2:44" ht="14.45" customHeight="1">
      <c r="B44" s="13"/>
      <c r="AR44" s="13"/>
    </row>
    <row r="45" spans="2:44" ht="14.45" customHeight="1">
      <c r="B45" s="13"/>
      <c r="AR45" s="13"/>
    </row>
    <row r="46" spans="2:44" ht="14.45" customHeight="1">
      <c r="B46" s="13"/>
      <c r="AR46" s="13"/>
    </row>
    <row r="47" spans="2:44" ht="14.45" customHeight="1">
      <c r="B47" s="13"/>
      <c r="AR47" s="13"/>
    </row>
    <row r="48" spans="2:44" ht="14.45" customHeight="1">
      <c r="B48" s="13"/>
      <c r="AR48" s="13"/>
    </row>
    <row r="49" spans="2:44" s="1" customFormat="1" ht="14.45" customHeight="1">
      <c r="B49" s="22"/>
      <c r="D49" s="31" t="s">
        <v>46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47</v>
      </c>
      <c r="AI49" s="32"/>
      <c r="AJ49" s="32"/>
      <c r="AK49" s="32"/>
      <c r="AL49" s="32"/>
      <c r="AM49" s="32"/>
      <c r="AN49" s="32"/>
      <c r="AO49" s="32"/>
      <c r="AR49" s="22"/>
    </row>
    <row r="50" spans="2:44">
      <c r="B50" s="13"/>
      <c r="AR50" s="13"/>
    </row>
    <row r="51" spans="2:44">
      <c r="B51" s="13"/>
      <c r="AR51" s="13"/>
    </row>
    <row r="52" spans="2:44">
      <c r="B52" s="13"/>
      <c r="AR52" s="13"/>
    </row>
    <row r="53" spans="2:44">
      <c r="B53" s="13"/>
      <c r="AR53" s="13"/>
    </row>
    <row r="54" spans="2:44">
      <c r="B54" s="13"/>
      <c r="AR54" s="13"/>
    </row>
    <row r="55" spans="2:44">
      <c r="B55" s="13"/>
      <c r="AR55" s="13"/>
    </row>
    <row r="56" spans="2:44">
      <c r="B56" s="13"/>
      <c r="AR56" s="13"/>
    </row>
    <row r="57" spans="2:44">
      <c r="B57" s="13"/>
      <c r="AR57" s="13"/>
    </row>
    <row r="58" spans="2:44">
      <c r="B58" s="13"/>
      <c r="AR58" s="13"/>
    </row>
    <row r="59" spans="2:44">
      <c r="B59" s="13"/>
      <c r="AR59" s="13"/>
    </row>
    <row r="60" spans="2:44" s="1" customFormat="1" ht="12.75">
      <c r="B60" s="22"/>
      <c r="D60" s="33" t="s">
        <v>48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49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48</v>
      </c>
      <c r="AI60" s="24"/>
      <c r="AJ60" s="24"/>
      <c r="AK60" s="24"/>
      <c r="AL60" s="24"/>
      <c r="AM60" s="33" t="s">
        <v>49</v>
      </c>
      <c r="AN60" s="24"/>
      <c r="AO60" s="24"/>
      <c r="AR60" s="22"/>
    </row>
    <row r="61" spans="2:44">
      <c r="B61" s="13"/>
      <c r="AR61" s="13"/>
    </row>
    <row r="62" spans="2:44">
      <c r="B62" s="13"/>
      <c r="AR62" s="13"/>
    </row>
    <row r="63" spans="2:44">
      <c r="B63" s="13"/>
      <c r="AR63" s="13"/>
    </row>
    <row r="64" spans="2:44" s="1" customFormat="1" ht="12.75">
      <c r="B64" s="22"/>
      <c r="D64" s="31" t="s">
        <v>50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51</v>
      </c>
      <c r="AI64" s="32"/>
      <c r="AJ64" s="32"/>
      <c r="AK64" s="32"/>
      <c r="AL64" s="32"/>
      <c r="AM64" s="32"/>
      <c r="AN64" s="32"/>
      <c r="AO64" s="32"/>
      <c r="AR64" s="22"/>
    </row>
    <row r="65" spans="2:44">
      <c r="B65" s="13"/>
      <c r="AR65" s="13"/>
    </row>
    <row r="66" spans="2:44">
      <c r="B66" s="13"/>
      <c r="AR66" s="13"/>
    </row>
    <row r="67" spans="2:44">
      <c r="B67" s="13"/>
      <c r="AR67" s="13"/>
    </row>
    <row r="68" spans="2:44">
      <c r="B68" s="13"/>
      <c r="AR68" s="13"/>
    </row>
    <row r="69" spans="2:44">
      <c r="B69" s="13"/>
      <c r="AR69" s="13"/>
    </row>
    <row r="70" spans="2:44">
      <c r="B70" s="13"/>
      <c r="AR70" s="13"/>
    </row>
    <row r="71" spans="2:44">
      <c r="B71" s="13"/>
      <c r="AR71" s="13"/>
    </row>
    <row r="72" spans="2:44">
      <c r="B72" s="13"/>
      <c r="AR72" s="13"/>
    </row>
    <row r="73" spans="2:44">
      <c r="B73" s="13"/>
      <c r="AR73" s="13"/>
    </row>
    <row r="74" spans="2:44">
      <c r="B74" s="13"/>
      <c r="AR74" s="13"/>
    </row>
    <row r="75" spans="2:44" s="1" customFormat="1" ht="12.75">
      <c r="B75" s="22"/>
      <c r="D75" s="33" t="s">
        <v>48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49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48</v>
      </c>
      <c r="AI75" s="24"/>
      <c r="AJ75" s="24"/>
      <c r="AK75" s="24"/>
      <c r="AL75" s="24"/>
      <c r="AM75" s="33" t="s">
        <v>49</v>
      </c>
      <c r="AN75" s="24"/>
      <c r="AO75" s="24"/>
      <c r="AR75" s="22"/>
    </row>
    <row r="76" spans="2:44" s="1" customFormat="1">
      <c r="B76" s="22"/>
      <c r="AR76" s="22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2"/>
    </row>
    <row r="81" spans="1:91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2"/>
    </row>
    <row r="82" spans="1:91" s="1" customFormat="1" ht="24.95" customHeight="1">
      <c r="B82" s="22"/>
      <c r="C82" s="14" t="s">
        <v>52</v>
      </c>
      <c r="AR82" s="22"/>
    </row>
    <row r="83" spans="1:91" s="1" customFormat="1" ht="6.95" customHeight="1">
      <c r="B83" s="22"/>
      <c r="AR83" s="22"/>
    </row>
    <row r="84" spans="1:91" s="3" customFormat="1" ht="12" customHeight="1">
      <c r="B84" s="38"/>
      <c r="C84" s="19" t="s">
        <v>12</v>
      </c>
      <c r="L84" s="3" t="str">
        <f>K5</f>
        <v>2024_31_S</v>
      </c>
      <c r="AR84" s="38"/>
    </row>
    <row r="85" spans="1:91" s="4" customFormat="1" ht="36.950000000000003" customHeight="1">
      <c r="B85" s="39"/>
      <c r="C85" s="40" t="s">
        <v>14</v>
      </c>
      <c r="L85" s="124" t="str">
        <f>K6</f>
        <v>Údržba a oprava výměnných dílů zabezpečovacího zařízení v obvodu SSZT OŘ PHA 2024 - 2025 Soupis položek</v>
      </c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R85" s="39"/>
    </row>
    <row r="86" spans="1:91" s="1" customFormat="1" ht="6.95" customHeight="1">
      <c r="B86" s="22"/>
      <c r="AR86" s="22"/>
    </row>
    <row r="87" spans="1:91" s="1" customFormat="1" ht="12" customHeight="1">
      <c r="B87" s="22"/>
      <c r="C87" s="19" t="s">
        <v>18</v>
      </c>
      <c r="L87" s="41" t="str">
        <f>IF(K8="","",K8)</f>
        <v>SSZT Pz + SSZT Pv</v>
      </c>
      <c r="AI87" s="19" t="s">
        <v>20</v>
      </c>
      <c r="AM87" s="126" t="str">
        <f>IF(AN8= "","",AN8)</f>
        <v>10. 11. 2023</v>
      </c>
      <c r="AN87" s="126"/>
      <c r="AR87" s="22"/>
    </row>
    <row r="88" spans="1:91" s="1" customFormat="1" ht="6.95" customHeight="1">
      <c r="B88" s="22"/>
      <c r="AR88" s="22"/>
    </row>
    <row r="89" spans="1:91" s="1" customFormat="1" ht="15.2" customHeight="1">
      <c r="B89" s="22"/>
      <c r="C89" s="19" t="s">
        <v>22</v>
      </c>
      <c r="L89" s="3" t="str">
        <f>IF(E11= "","",E11)</f>
        <v xml:space="preserve"> Jiří Kejkula</v>
      </c>
      <c r="AI89" s="19" t="s">
        <v>28</v>
      </c>
      <c r="AM89" s="127" t="str">
        <f>IF(E17="","",E17)</f>
        <v xml:space="preserve"> </v>
      </c>
      <c r="AN89" s="128"/>
      <c r="AO89" s="128"/>
      <c r="AP89" s="128"/>
      <c r="AR89" s="22"/>
      <c r="AS89" s="129" t="s">
        <v>53</v>
      </c>
      <c r="AT89" s="130"/>
      <c r="AU89" s="43"/>
      <c r="AV89" s="43"/>
      <c r="AW89" s="43"/>
      <c r="AX89" s="43"/>
      <c r="AY89" s="43"/>
      <c r="AZ89" s="43"/>
      <c r="BA89" s="43"/>
      <c r="BB89" s="43"/>
      <c r="BC89" s="43"/>
      <c r="BD89" s="44"/>
    </row>
    <row r="90" spans="1:91" s="1" customFormat="1" ht="15.2" customHeight="1">
      <c r="B90" s="22"/>
      <c r="C90" s="19" t="s">
        <v>26</v>
      </c>
      <c r="L90" s="3" t="str">
        <f>IF(E14="","",E14)</f>
        <v xml:space="preserve"> </v>
      </c>
      <c r="AI90" s="19" t="s">
        <v>30</v>
      </c>
      <c r="AM90" s="127" t="str">
        <f>IF(E20="","",E20)</f>
        <v>Milan Bělehrad</v>
      </c>
      <c r="AN90" s="128"/>
      <c r="AO90" s="128"/>
      <c r="AP90" s="128"/>
      <c r="AR90" s="22"/>
      <c r="AS90" s="131"/>
      <c r="AT90" s="132"/>
      <c r="BD90" s="46"/>
    </row>
    <row r="91" spans="1:91" s="1" customFormat="1" ht="10.9" customHeight="1">
      <c r="B91" s="22"/>
      <c r="AR91" s="22"/>
      <c r="AS91" s="131"/>
      <c r="AT91" s="132"/>
      <c r="BD91" s="46"/>
    </row>
    <row r="92" spans="1:91" s="1" customFormat="1" ht="29.25" customHeight="1">
      <c r="B92" s="22"/>
      <c r="C92" s="114" t="s">
        <v>54</v>
      </c>
      <c r="D92" s="115"/>
      <c r="E92" s="115"/>
      <c r="F92" s="115"/>
      <c r="G92" s="115"/>
      <c r="H92" s="47"/>
      <c r="I92" s="116" t="s">
        <v>55</v>
      </c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7" t="s">
        <v>56</v>
      </c>
      <c r="AH92" s="115"/>
      <c r="AI92" s="115"/>
      <c r="AJ92" s="115"/>
      <c r="AK92" s="115"/>
      <c r="AL92" s="115"/>
      <c r="AM92" s="115"/>
      <c r="AN92" s="116" t="s">
        <v>57</v>
      </c>
      <c r="AO92" s="115"/>
      <c r="AP92" s="118"/>
      <c r="AQ92" s="48" t="s">
        <v>58</v>
      </c>
      <c r="AR92" s="22"/>
      <c r="AS92" s="49" t="s">
        <v>59</v>
      </c>
      <c r="AT92" s="50" t="s">
        <v>60</v>
      </c>
      <c r="AU92" s="50" t="s">
        <v>61</v>
      </c>
      <c r="AV92" s="50" t="s">
        <v>62</v>
      </c>
      <c r="AW92" s="50" t="s">
        <v>63</v>
      </c>
      <c r="AX92" s="50" t="s">
        <v>64</v>
      </c>
      <c r="AY92" s="50" t="s">
        <v>65</v>
      </c>
      <c r="AZ92" s="50" t="s">
        <v>66</v>
      </c>
      <c r="BA92" s="50" t="s">
        <v>67</v>
      </c>
      <c r="BB92" s="50" t="s">
        <v>68</v>
      </c>
      <c r="BC92" s="50" t="s">
        <v>69</v>
      </c>
      <c r="BD92" s="51" t="s">
        <v>70</v>
      </c>
    </row>
    <row r="93" spans="1:91" s="1" customFormat="1" ht="10.9" customHeight="1">
      <c r="B93" s="22"/>
      <c r="AR93" s="22"/>
      <c r="AS93" s="52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</row>
    <row r="94" spans="1:91" s="5" customFormat="1" ht="32.450000000000003" customHeight="1">
      <c r="B94" s="53"/>
      <c r="C94" s="54" t="s">
        <v>71</v>
      </c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122" t="e">
        <f>ROUND(AG95,2)</f>
        <v>#REF!</v>
      </c>
      <c r="AH94" s="122"/>
      <c r="AI94" s="122"/>
      <c r="AJ94" s="122"/>
      <c r="AK94" s="122"/>
      <c r="AL94" s="122"/>
      <c r="AM94" s="122"/>
      <c r="AN94" s="123" t="e">
        <f>SUM(AG94,AT94)</f>
        <v>#REF!</v>
      </c>
      <c r="AO94" s="123"/>
      <c r="AP94" s="123"/>
      <c r="AQ94" s="56" t="s">
        <v>1</v>
      </c>
      <c r="AR94" s="53"/>
      <c r="AS94" s="57">
        <f>ROUND(AS95,2)</f>
        <v>0</v>
      </c>
      <c r="AT94" s="58" t="e">
        <f>ROUND(SUM(AV94:AW94),2)</f>
        <v>#REF!</v>
      </c>
      <c r="AU94" s="59">
        <f>ROUND(AU95,5)</f>
        <v>0</v>
      </c>
      <c r="AV94" s="58" t="e">
        <f>ROUND(AZ94*L29,2)</f>
        <v>#REF!</v>
      </c>
      <c r="AW94" s="58">
        <f>ROUND(BA94*L30,2)</f>
        <v>0</v>
      </c>
      <c r="AX94" s="58">
        <f>ROUND(BB94*L29,2)</f>
        <v>0</v>
      </c>
      <c r="AY94" s="58">
        <f>ROUND(BC94*L30,2)</f>
        <v>0</v>
      </c>
      <c r="AZ94" s="58" t="e">
        <f>ROUND(AZ95,2)</f>
        <v>#REF!</v>
      </c>
      <c r="BA94" s="58">
        <f>ROUND(BA95,2)</f>
        <v>0</v>
      </c>
      <c r="BB94" s="58">
        <f>ROUND(BB95,2)</f>
        <v>0</v>
      </c>
      <c r="BC94" s="58">
        <f>ROUND(BC95,2)</f>
        <v>0</v>
      </c>
      <c r="BD94" s="60">
        <f>ROUND(BD95,2)</f>
        <v>0</v>
      </c>
      <c r="BS94" s="61" t="s">
        <v>72</v>
      </c>
      <c r="BT94" s="61" t="s">
        <v>73</v>
      </c>
      <c r="BU94" s="62" t="s">
        <v>74</v>
      </c>
      <c r="BV94" s="61" t="s">
        <v>75</v>
      </c>
      <c r="BW94" s="61" t="s">
        <v>5</v>
      </c>
      <c r="BX94" s="61" t="s">
        <v>76</v>
      </c>
      <c r="CL94" s="61" t="s">
        <v>1</v>
      </c>
    </row>
    <row r="95" spans="1:91" s="6" customFormat="1" ht="16.5" customHeight="1">
      <c r="A95" s="63" t="s">
        <v>77</v>
      </c>
      <c r="B95" s="64"/>
      <c r="C95" s="65"/>
      <c r="D95" s="121" t="s">
        <v>78</v>
      </c>
      <c r="E95" s="121"/>
      <c r="F95" s="121"/>
      <c r="G95" s="121"/>
      <c r="H95" s="121"/>
      <c r="I95" s="66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19" t="e">
        <f>'01 - Předpokládaný soupis...'!#REF!</f>
        <v>#REF!</v>
      </c>
      <c r="AH95" s="120"/>
      <c r="AI95" s="120"/>
      <c r="AJ95" s="120"/>
      <c r="AK95" s="120"/>
      <c r="AL95" s="120"/>
      <c r="AM95" s="120"/>
      <c r="AN95" s="119" t="e">
        <f>SUM(AG95,AT95)</f>
        <v>#REF!</v>
      </c>
      <c r="AO95" s="120"/>
      <c r="AP95" s="120"/>
      <c r="AQ95" s="67" t="s">
        <v>80</v>
      </c>
      <c r="AR95" s="64"/>
      <c r="AS95" s="68">
        <v>0</v>
      </c>
      <c r="AT95" s="69" t="e">
        <f>ROUND(SUM(AV95:AW95),2)</f>
        <v>#REF!</v>
      </c>
      <c r="AU95" s="70">
        <f>'01 - Předpokládaný soupis...'!M116</f>
        <v>0</v>
      </c>
      <c r="AV95" s="69" t="e">
        <f>'01 - Předpokládaný soupis...'!#REF!</f>
        <v>#REF!</v>
      </c>
      <c r="AW95" s="69" t="e">
        <f>'01 - Předpokládaný soupis...'!#REF!</f>
        <v>#REF!</v>
      </c>
      <c r="AX95" s="69" t="e">
        <f>'01 - Předpokládaný soupis...'!#REF!</f>
        <v>#REF!</v>
      </c>
      <c r="AY95" s="69" t="e">
        <f>'01 - Předpokládaný soupis...'!#REF!</f>
        <v>#REF!</v>
      </c>
      <c r="AZ95" s="69" t="e">
        <f>'01 - Předpokládaný soupis...'!F33</f>
        <v>#REF!</v>
      </c>
      <c r="BA95" s="69">
        <f>'01 - Předpokládaný soupis...'!F34</f>
        <v>0</v>
      </c>
      <c r="BB95" s="69">
        <f>'01 - Předpokládaný soupis...'!F35</f>
        <v>0</v>
      </c>
      <c r="BC95" s="69">
        <f>'01 - Předpokládaný soupis...'!F36</f>
        <v>0</v>
      </c>
      <c r="BD95" s="71">
        <f>'01 - Předpokládaný soupis...'!F37</f>
        <v>0</v>
      </c>
      <c r="BT95" s="72" t="s">
        <v>81</v>
      </c>
      <c r="BV95" s="72" t="s">
        <v>75</v>
      </c>
      <c r="BW95" s="72" t="s">
        <v>82</v>
      </c>
      <c r="BX95" s="72" t="s">
        <v>5</v>
      </c>
      <c r="CL95" s="72" t="s">
        <v>1</v>
      </c>
      <c r="CM95" s="72" t="s">
        <v>83</v>
      </c>
    </row>
    <row r="96" spans="1:91" s="1" customFormat="1" ht="30" customHeight="1">
      <c r="B96" s="22"/>
      <c r="AR96" s="22"/>
    </row>
    <row r="97" spans="2:44" s="1" customFormat="1" ht="6.95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2"/>
    </row>
  </sheetData>
  <sheetProtection algorithmName="SHA-512" hashValue="XDu6BJW+4IwEJQ55hDZVzLglkmIZmtsJ0dTgAFPTi9H/Sl5rwX55WtTeUle8Xo/bu9ccNek1BiFi6LavtnUDtA==" saltValue="XRz+LD7XPOH/A8rq5v6ynvSwRrFdjZPodeLq3se+IMSDxMlksyx7H6YqT+Q+DtjGdh+lyPzBXmW5nFBd3+otPQ==" spinCount="100000" sheet="1" objects="1" scenarios="1" formatColumns="0" formatRows="0"/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Předpokládaný soupi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J249"/>
  <sheetViews>
    <sheetView showGridLines="0" tabSelected="1" topLeftCell="A166" workbookViewId="0">
      <selection activeCell="H169" sqref="H16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15.83203125" customWidth="1"/>
    <col min="8" max="8" width="26.33203125" customWidth="1"/>
    <col min="9" max="9" width="9.33203125" customWidth="1"/>
    <col min="10" max="10" width="10.83203125" hidden="1" customWidth="1"/>
    <col min="11" max="11" width="9.33203125" hidden="1"/>
    <col min="12" max="17" width="14.1640625" hidden="1" customWidth="1"/>
    <col min="18" max="18" width="16.33203125" hidden="1" customWidth="1"/>
    <col min="19" max="19" width="12.33203125" customWidth="1"/>
    <col min="20" max="20" width="16.33203125" customWidth="1"/>
    <col min="21" max="21" width="12.33203125" customWidth="1"/>
    <col min="22" max="22" width="15" customWidth="1"/>
    <col min="23" max="23" width="11" customWidth="1"/>
    <col min="24" max="24" width="15" customWidth="1"/>
    <col min="25" max="25" width="16.33203125" customWidth="1"/>
    <col min="26" max="26" width="11" customWidth="1"/>
    <col min="27" max="27" width="15" customWidth="1"/>
    <col min="28" max="28" width="16.33203125" customWidth="1"/>
    <col min="41" max="62" width="9.33203125" hidden="1"/>
  </cols>
  <sheetData>
    <row r="2" spans="2:43" ht="36.950000000000003" customHeight="1"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AQ2" s="10" t="s">
        <v>82</v>
      </c>
    </row>
    <row r="3" spans="2:43" ht="6.95" hidden="1" customHeight="1">
      <c r="B3" s="11"/>
      <c r="C3" s="12"/>
      <c r="D3" s="12"/>
      <c r="E3" s="12"/>
      <c r="F3" s="12"/>
      <c r="G3" s="12"/>
      <c r="H3" s="12"/>
      <c r="I3" s="13"/>
      <c r="AQ3" s="10" t="s">
        <v>83</v>
      </c>
    </row>
    <row r="4" spans="2:43" ht="24.95" hidden="1" customHeight="1">
      <c r="B4" s="13"/>
      <c r="D4" s="14" t="s">
        <v>84</v>
      </c>
      <c r="I4" s="13"/>
      <c r="J4" s="73" t="s">
        <v>10</v>
      </c>
      <c r="AQ4" s="10" t="s">
        <v>4</v>
      </c>
    </row>
    <row r="5" spans="2:43" ht="6.95" hidden="1" customHeight="1">
      <c r="B5" s="13"/>
      <c r="I5" s="13"/>
    </row>
    <row r="6" spans="2:43" ht="12" hidden="1" customHeight="1">
      <c r="B6" s="13"/>
      <c r="D6" s="19" t="s">
        <v>14</v>
      </c>
      <c r="I6" s="13"/>
    </row>
    <row r="7" spans="2:43" ht="26.25" hidden="1" customHeight="1">
      <c r="B7" s="13"/>
      <c r="E7" s="146" t="str">
        <f>'Rekapitulace stavby'!K6</f>
        <v>Údržba a oprava výměnných dílů zabezpečovacího zařízení v obvodu SSZT OŘ PHA 2024 - 2025 Soupis položek</v>
      </c>
      <c r="F7" s="147"/>
      <c r="G7" s="147"/>
      <c r="H7" s="147"/>
      <c r="I7" s="13"/>
    </row>
    <row r="8" spans="2:43" s="1" customFormat="1" ht="12" hidden="1" customHeight="1">
      <c r="B8" s="22"/>
      <c r="D8" s="19" t="s">
        <v>85</v>
      </c>
      <c r="I8" s="22"/>
    </row>
    <row r="9" spans="2:43" s="1" customFormat="1" ht="16.5" hidden="1" customHeight="1">
      <c r="B9" s="22"/>
      <c r="E9" s="124" t="s">
        <v>86</v>
      </c>
      <c r="F9" s="148"/>
      <c r="G9" s="148"/>
      <c r="H9" s="148"/>
      <c r="I9" s="22"/>
    </row>
    <row r="10" spans="2:43" s="1" customFormat="1" hidden="1">
      <c r="B10" s="22"/>
      <c r="I10" s="22"/>
    </row>
    <row r="11" spans="2:43" s="1" customFormat="1" ht="12" hidden="1" customHeight="1">
      <c r="B11" s="22"/>
      <c r="D11" s="19" t="s">
        <v>16</v>
      </c>
      <c r="F11" s="17" t="s">
        <v>1</v>
      </c>
      <c r="I11" s="22"/>
    </row>
    <row r="12" spans="2:43" s="1" customFormat="1" ht="12" hidden="1" customHeight="1">
      <c r="B12" s="22"/>
      <c r="D12" s="19" t="s">
        <v>18</v>
      </c>
      <c r="F12" s="17" t="s">
        <v>19</v>
      </c>
      <c r="I12" s="22"/>
    </row>
    <row r="13" spans="2:43" s="1" customFormat="1" ht="10.9" hidden="1" customHeight="1">
      <c r="B13" s="22"/>
      <c r="I13" s="22"/>
    </row>
    <row r="14" spans="2:43" s="1" customFormat="1" ht="12" hidden="1" customHeight="1">
      <c r="B14" s="22"/>
      <c r="D14" s="19" t="s">
        <v>22</v>
      </c>
      <c r="I14" s="22"/>
    </row>
    <row r="15" spans="2:43" s="1" customFormat="1" ht="18" hidden="1" customHeight="1">
      <c r="B15" s="22"/>
      <c r="E15" s="17" t="s">
        <v>24</v>
      </c>
      <c r="I15" s="22"/>
    </row>
    <row r="16" spans="2:43" s="1" customFormat="1" ht="6.95" hidden="1" customHeight="1">
      <c r="B16" s="22"/>
      <c r="I16" s="22"/>
    </row>
    <row r="17" spans="2:9" s="1" customFormat="1" ht="12" hidden="1" customHeight="1">
      <c r="B17" s="22"/>
      <c r="D17" s="19" t="s">
        <v>26</v>
      </c>
      <c r="I17" s="22"/>
    </row>
    <row r="18" spans="2:9" s="1" customFormat="1" ht="18" hidden="1" customHeight="1">
      <c r="B18" s="22"/>
      <c r="E18" s="17" t="s">
        <v>27</v>
      </c>
      <c r="I18" s="22"/>
    </row>
    <row r="19" spans="2:9" s="1" customFormat="1" ht="6.95" hidden="1" customHeight="1">
      <c r="B19" s="22"/>
      <c r="I19" s="22"/>
    </row>
    <row r="20" spans="2:9" s="1" customFormat="1" ht="12" hidden="1" customHeight="1">
      <c r="B20" s="22"/>
      <c r="D20" s="19" t="s">
        <v>28</v>
      </c>
      <c r="I20" s="22"/>
    </row>
    <row r="21" spans="2:9" s="1" customFormat="1" ht="18" hidden="1" customHeight="1">
      <c r="B21" s="22"/>
      <c r="E21" s="17" t="s">
        <v>27</v>
      </c>
      <c r="I21" s="22"/>
    </row>
    <row r="22" spans="2:9" s="1" customFormat="1" ht="6.95" hidden="1" customHeight="1">
      <c r="B22" s="22"/>
      <c r="I22" s="22"/>
    </row>
    <row r="23" spans="2:9" s="1" customFormat="1" ht="12" hidden="1" customHeight="1">
      <c r="B23" s="22"/>
      <c r="D23" s="19" t="s">
        <v>30</v>
      </c>
      <c r="I23" s="22"/>
    </row>
    <row r="24" spans="2:9" s="1" customFormat="1" ht="18" hidden="1" customHeight="1">
      <c r="B24" s="22"/>
      <c r="E24" s="17" t="s">
        <v>31</v>
      </c>
      <c r="I24" s="22"/>
    </row>
    <row r="25" spans="2:9" s="1" customFormat="1" ht="6.95" hidden="1" customHeight="1">
      <c r="B25" s="22"/>
      <c r="I25" s="22"/>
    </row>
    <row r="26" spans="2:9" s="1" customFormat="1" ht="12" hidden="1" customHeight="1">
      <c r="B26" s="22"/>
      <c r="D26" s="19" t="s">
        <v>32</v>
      </c>
      <c r="I26" s="22"/>
    </row>
    <row r="27" spans="2:9" s="7" customFormat="1" ht="16.5" hidden="1" customHeight="1">
      <c r="B27" s="74"/>
      <c r="E27" s="142" t="s">
        <v>1</v>
      </c>
      <c r="F27" s="142"/>
      <c r="G27" s="142"/>
      <c r="H27" s="142"/>
      <c r="I27" s="74"/>
    </row>
    <row r="28" spans="2:9" s="1" customFormat="1" ht="6.95" hidden="1" customHeight="1">
      <c r="B28" s="22"/>
      <c r="I28" s="22"/>
    </row>
    <row r="29" spans="2:9" s="1" customFormat="1" ht="6.95" hidden="1" customHeight="1">
      <c r="B29" s="22"/>
      <c r="D29" s="43"/>
      <c r="E29" s="43"/>
      <c r="F29" s="43"/>
      <c r="G29" s="43"/>
      <c r="H29" s="43"/>
      <c r="I29" s="22"/>
    </row>
    <row r="30" spans="2:9" s="1" customFormat="1" ht="25.35" hidden="1" customHeight="1">
      <c r="B30" s="22"/>
      <c r="D30" s="75" t="s">
        <v>33</v>
      </c>
      <c r="I30" s="22"/>
    </row>
    <row r="31" spans="2:9" s="1" customFormat="1" ht="6.95" hidden="1" customHeight="1">
      <c r="B31" s="22"/>
      <c r="D31" s="43"/>
      <c r="E31" s="43"/>
      <c r="F31" s="43"/>
      <c r="G31" s="43"/>
      <c r="H31" s="43"/>
      <c r="I31" s="22"/>
    </row>
    <row r="32" spans="2:9" s="1" customFormat="1" ht="14.45" hidden="1" customHeight="1">
      <c r="B32" s="22"/>
      <c r="F32" s="25" t="s">
        <v>35</v>
      </c>
      <c r="I32" s="22"/>
    </row>
    <row r="33" spans="2:9" s="1" customFormat="1" ht="14.45" hidden="1" customHeight="1">
      <c r="B33" s="22"/>
      <c r="D33" s="45" t="s">
        <v>37</v>
      </c>
      <c r="E33" s="19" t="s">
        <v>38</v>
      </c>
      <c r="F33" s="76" t="e">
        <f>ROUND((SUM(BB116:BB248)),  2)</f>
        <v>#REF!</v>
      </c>
      <c r="I33" s="22"/>
    </row>
    <row r="34" spans="2:9" s="1" customFormat="1" ht="14.45" hidden="1" customHeight="1">
      <c r="B34" s="22"/>
      <c r="E34" s="19" t="s">
        <v>39</v>
      </c>
      <c r="F34" s="76">
        <f>ROUND((SUM(BC116:BC248)),  2)</f>
        <v>0</v>
      </c>
      <c r="I34" s="22"/>
    </row>
    <row r="35" spans="2:9" s="1" customFormat="1" ht="14.45" hidden="1" customHeight="1">
      <c r="B35" s="22"/>
      <c r="E35" s="19" t="s">
        <v>40</v>
      </c>
      <c r="F35" s="76">
        <f>ROUND((SUM(BD116:BD248)),  2)</f>
        <v>0</v>
      </c>
      <c r="I35" s="22"/>
    </row>
    <row r="36" spans="2:9" s="1" customFormat="1" ht="14.45" hidden="1" customHeight="1">
      <c r="B36" s="22"/>
      <c r="E36" s="19" t="s">
        <v>41</v>
      </c>
      <c r="F36" s="76">
        <f>ROUND((SUM(BE116:BE248)),  2)</f>
        <v>0</v>
      </c>
      <c r="I36" s="22"/>
    </row>
    <row r="37" spans="2:9" s="1" customFormat="1" ht="14.45" hidden="1" customHeight="1">
      <c r="B37" s="22"/>
      <c r="E37" s="19" t="s">
        <v>42</v>
      </c>
      <c r="F37" s="76">
        <f>ROUND((SUM(BF116:BF248)),  2)</f>
        <v>0</v>
      </c>
      <c r="I37" s="22"/>
    </row>
    <row r="38" spans="2:9" s="1" customFormat="1" ht="6.95" hidden="1" customHeight="1">
      <c r="B38" s="22"/>
      <c r="I38" s="22"/>
    </row>
    <row r="39" spans="2:9" s="1" customFormat="1" ht="25.35" hidden="1" customHeight="1">
      <c r="B39" s="22"/>
      <c r="C39" s="77"/>
      <c r="D39" s="78" t="s">
        <v>43</v>
      </c>
      <c r="E39" s="47"/>
      <c r="F39" s="47"/>
      <c r="G39" s="79" t="s">
        <v>44</v>
      </c>
      <c r="H39" s="80" t="s">
        <v>45</v>
      </c>
      <c r="I39" s="22"/>
    </row>
    <row r="40" spans="2:9" s="1" customFormat="1" ht="14.45" hidden="1" customHeight="1">
      <c r="B40" s="22"/>
      <c r="I40" s="22"/>
    </row>
    <row r="41" spans="2:9" ht="14.45" hidden="1" customHeight="1">
      <c r="B41" s="13"/>
      <c r="I41" s="13"/>
    </row>
    <row r="42" spans="2:9" ht="14.45" hidden="1" customHeight="1">
      <c r="B42" s="13"/>
      <c r="I42" s="13"/>
    </row>
    <row r="43" spans="2:9" ht="14.45" hidden="1" customHeight="1">
      <c r="B43" s="13"/>
      <c r="I43" s="13"/>
    </row>
    <row r="44" spans="2:9" ht="14.45" hidden="1" customHeight="1">
      <c r="B44" s="13"/>
      <c r="I44" s="13"/>
    </row>
    <row r="45" spans="2:9" ht="14.45" hidden="1" customHeight="1">
      <c r="B45" s="13"/>
      <c r="I45" s="13"/>
    </row>
    <row r="46" spans="2:9" ht="14.45" hidden="1" customHeight="1">
      <c r="B46" s="13"/>
      <c r="I46" s="13"/>
    </row>
    <row r="47" spans="2:9" ht="14.45" hidden="1" customHeight="1">
      <c r="B47" s="13"/>
      <c r="I47" s="13"/>
    </row>
    <row r="48" spans="2:9" ht="14.45" hidden="1" customHeight="1">
      <c r="B48" s="13"/>
      <c r="I48" s="13"/>
    </row>
    <row r="49" spans="2:9" ht="14.45" hidden="1" customHeight="1">
      <c r="B49" s="13"/>
      <c r="I49" s="13"/>
    </row>
    <row r="50" spans="2:9" s="1" customFormat="1" ht="14.45" hidden="1" customHeight="1">
      <c r="B50" s="22"/>
      <c r="D50" s="31" t="s">
        <v>46</v>
      </c>
      <c r="E50" s="32"/>
      <c r="F50" s="32"/>
      <c r="G50" s="31" t="s">
        <v>47</v>
      </c>
      <c r="H50" s="32"/>
      <c r="I50" s="22"/>
    </row>
    <row r="51" spans="2:9" hidden="1">
      <c r="B51" s="13"/>
      <c r="I51" s="13"/>
    </row>
    <row r="52" spans="2:9" hidden="1">
      <c r="B52" s="13"/>
      <c r="I52" s="13"/>
    </row>
    <row r="53" spans="2:9" hidden="1">
      <c r="B53" s="13"/>
      <c r="I53" s="13"/>
    </row>
    <row r="54" spans="2:9" hidden="1">
      <c r="B54" s="13"/>
      <c r="I54" s="13"/>
    </row>
    <row r="55" spans="2:9" hidden="1">
      <c r="B55" s="13"/>
      <c r="I55" s="13"/>
    </row>
    <row r="56" spans="2:9" hidden="1">
      <c r="B56" s="13"/>
      <c r="I56" s="13"/>
    </row>
    <row r="57" spans="2:9" hidden="1">
      <c r="B57" s="13"/>
      <c r="I57" s="13"/>
    </row>
    <row r="58" spans="2:9" hidden="1">
      <c r="B58" s="13"/>
      <c r="I58" s="13"/>
    </row>
    <row r="59" spans="2:9" hidden="1">
      <c r="B59" s="13"/>
      <c r="I59" s="13"/>
    </row>
    <row r="60" spans="2:9" hidden="1">
      <c r="B60" s="13"/>
      <c r="I60" s="13"/>
    </row>
    <row r="61" spans="2:9" s="1" customFormat="1" ht="12.75" hidden="1">
      <c r="B61" s="22"/>
      <c r="D61" s="33" t="s">
        <v>48</v>
      </c>
      <c r="E61" s="24"/>
      <c r="F61" s="81" t="s">
        <v>49</v>
      </c>
      <c r="G61" s="33" t="s">
        <v>48</v>
      </c>
      <c r="H61" s="24"/>
      <c r="I61" s="22"/>
    </row>
    <row r="62" spans="2:9" hidden="1">
      <c r="B62" s="13"/>
      <c r="I62" s="13"/>
    </row>
    <row r="63" spans="2:9" hidden="1">
      <c r="B63" s="13"/>
      <c r="I63" s="13"/>
    </row>
    <row r="64" spans="2:9" hidden="1">
      <c r="B64" s="13"/>
      <c r="I64" s="13"/>
    </row>
    <row r="65" spans="2:9" s="1" customFormat="1" ht="12.75" hidden="1">
      <c r="B65" s="22"/>
      <c r="D65" s="31" t="s">
        <v>50</v>
      </c>
      <c r="E65" s="32"/>
      <c r="F65" s="32"/>
      <c r="G65" s="31" t="s">
        <v>51</v>
      </c>
      <c r="H65" s="32"/>
      <c r="I65" s="22"/>
    </row>
    <row r="66" spans="2:9" hidden="1">
      <c r="B66" s="13"/>
      <c r="I66" s="13"/>
    </row>
    <row r="67" spans="2:9" hidden="1">
      <c r="B67" s="13"/>
      <c r="I67" s="13"/>
    </row>
    <row r="68" spans="2:9" hidden="1">
      <c r="B68" s="13"/>
      <c r="I68" s="13"/>
    </row>
    <row r="69" spans="2:9" hidden="1">
      <c r="B69" s="13"/>
      <c r="I69" s="13"/>
    </row>
    <row r="70" spans="2:9" hidden="1">
      <c r="B70" s="13"/>
      <c r="I70" s="13"/>
    </row>
    <row r="71" spans="2:9" hidden="1">
      <c r="B71" s="13"/>
      <c r="I71" s="13"/>
    </row>
    <row r="72" spans="2:9" hidden="1">
      <c r="B72" s="13"/>
      <c r="I72" s="13"/>
    </row>
    <row r="73" spans="2:9" hidden="1">
      <c r="B73" s="13"/>
      <c r="I73" s="13"/>
    </row>
    <row r="74" spans="2:9" hidden="1">
      <c r="B74" s="13"/>
      <c r="I74" s="13"/>
    </row>
    <row r="75" spans="2:9" hidden="1">
      <c r="B75" s="13"/>
      <c r="I75" s="13"/>
    </row>
    <row r="76" spans="2:9" s="1" customFormat="1" ht="12.75" hidden="1">
      <c r="B76" s="22"/>
      <c r="D76" s="33" t="s">
        <v>48</v>
      </c>
      <c r="E76" s="24"/>
      <c r="F76" s="81" t="s">
        <v>49</v>
      </c>
      <c r="G76" s="33" t="s">
        <v>48</v>
      </c>
      <c r="H76" s="24"/>
      <c r="I76" s="22"/>
    </row>
    <row r="77" spans="2:9" s="1" customFormat="1" ht="14.45" hidden="1" customHeight="1">
      <c r="B77" s="34"/>
      <c r="C77" s="35"/>
      <c r="D77" s="35"/>
      <c r="E77" s="35"/>
      <c r="F77" s="35"/>
      <c r="G77" s="35"/>
      <c r="H77" s="35"/>
      <c r="I77" s="22"/>
    </row>
    <row r="78" spans="2:9" hidden="1"/>
    <row r="79" spans="2:9" hidden="1"/>
    <row r="80" spans="2:9" hidden="1"/>
    <row r="81" spans="2:44" s="1" customFormat="1" ht="6.95" hidden="1" customHeight="1">
      <c r="B81" s="36"/>
      <c r="C81" s="37"/>
      <c r="D81" s="37"/>
      <c r="E81" s="37"/>
      <c r="F81" s="37"/>
      <c r="G81" s="37"/>
      <c r="H81" s="37"/>
      <c r="I81" s="22"/>
    </row>
    <row r="82" spans="2:44" s="1" customFormat="1" ht="24.95" hidden="1" customHeight="1">
      <c r="B82" s="22"/>
      <c r="C82" s="14" t="s">
        <v>87</v>
      </c>
      <c r="I82" s="22"/>
    </row>
    <row r="83" spans="2:44" s="1" customFormat="1" ht="6.95" hidden="1" customHeight="1">
      <c r="B83" s="22"/>
      <c r="I83" s="22"/>
    </row>
    <row r="84" spans="2:44" s="1" customFormat="1" ht="12" hidden="1" customHeight="1">
      <c r="B84" s="22"/>
      <c r="C84" s="19" t="s">
        <v>14</v>
      </c>
      <c r="I84" s="22"/>
    </row>
    <row r="85" spans="2:44" s="1" customFormat="1" ht="26.25" hidden="1" customHeight="1">
      <c r="B85" s="22"/>
      <c r="E85" s="146" t="str">
        <f>E7</f>
        <v>Údržba a oprava výměnných dílů zabezpečovacího zařízení v obvodu SSZT OŘ PHA 2024 - 2025 Soupis položek</v>
      </c>
      <c r="F85" s="147"/>
      <c r="G85" s="147"/>
      <c r="H85" s="147"/>
      <c r="I85" s="22"/>
    </row>
    <row r="86" spans="2:44" s="1" customFormat="1" ht="12" hidden="1" customHeight="1">
      <c r="B86" s="22"/>
      <c r="C86" s="19" t="s">
        <v>85</v>
      </c>
      <c r="I86" s="22"/>
    </row>
    <row r="87" spans="2:44" s="1" customFormat="1" ht="16.5" hidden="1" customHeight="1">
      <c r="B87" s="22"/>
      <c r="E87" s="124" t="str">
        <f>E9</f>
        <v>01 - Předpokládaný soupis položek</v>
      </c>
      <c r="F87" s="148"/>
      <c r="G87" s="148"/>
      <c r="H87" s="148"/>
      <c r="I87" s="22"/>
    </row>
    <row r="88" spans="2:44" s="1" customFormat="1" ht="6.95" hidden="1" customHeight="1">
      <c r="B88" s="22"/>
      <c r="I88" s="22"/>
    </row>
    <row r="89" spans="2:44" s="1" customFormat="1" ht="12" hidden="1" customHeight="1">
      <c r="B89" s="22"/>
      <c r="C89" s="19" t="s">
        <v>18</v>
      </c>
      <c r="F89" s="17" t="str">
        <f>F12</f>
        <v>SSZT Pz + SSZT Pv</v>
      </c>
      <c r="I89" s="22"/>
    </row>
    <row r="90" spans="2:44" s="1" customFormat="1" ht="6.95" hidden="1" customHeight="1">
      <c r="B90" s="22"/>
      <c r="I90" s="22"/>
    </row>
    <row r="91" spans="2:44" s="1" customFormat="1" ht="15.2" hidden="1" customHeight="1">
      <c r="B91" s="22"/>
      <c r="C91" s="19" t="s">
        <v>22</v>
      </c>
      <c r="F91" s="17" t="str">
        <f>E15</f>
        <v xml:space="preserve"> Jiří Kejkula</v>
      </c>
      <c r="I91" s="22"/>
    </row>
    <row r="92" spans="2:44" s="1" customFormat="1" ht="15.2" hidden="1" customHeight="1">
      <c r="B92" s="22"/>
      <c r="C92" s="19" t="s">
        <v>26</v>
      </c>
      <c r="F92" s="17" t="str">
        <f>IF(E18="","",E18)</f>
        <v xml:space="preserve"> </v>
      </c>
      <c r="I92" s="22"/>
    </row>
    <row r="93" spans="2:44" s="1" customFormat="1" ht="10.35" hidden="1" customHeight="1">
      <c r="B93" s="22"/>
      <c r="I93" s="22"/>
    </row>
    <row r="94" spans="2:44" s="1" customFormat="1" ht="29.25" hidden="1" customHeight="1">
      <c r="B94" s="22"/>
      <c r="C94" s="82" t="s">
        <v>88</v>
      </c>
      <c r="D94" s="77"/>
      <c r="E94" s="77"/>
      <c r="F94" s="77"/>
      <c r="G94" s="77"/>
      <c r="H94" s="77"/>
      <c r="I94" s="22"/>
    </row>
    <row r="95" spans="2:44" s="1" customFormat="1" ht="10.35" hidden="1" customHeight="1">
      <c r="B95" s="22"/>
      <c r="I95" s="22"/>
    </row>
    <row r="96" spans="2:44" s="1" customFormat="1" ht="22.9" hidden="1" customHeight="1">
      <c r="B96" s="22"/>
      <c r="C96" s="83" t="s">
        <v>89</v>
      </c>
      <c r="I96" s="22"/>
      <c r="AR96" s="10" t="s">
        <v>90</v>
      </c>
    </row>
    <row r="97" spans="2:9" s="1" customFormat="1" ht="21.75" hidden="1" customHeight="1">
      <c r="B97" s="22"/>
      <c r="I97" s="22"/>
    </row>
    <row r="98" spans="2:9" s="1" customFormat="1" ht="6.95" hidden="1" customHeight="1">
      <c r="B98" s="34"/>
      <c r="C98" s="35"/>
      <c r="D98" s="35"/>
      <c r="E98" s="35"/>
      <c r="F98" s="35"/>
      <c r="G98" s="35"/>
      <c r="H98" s="35"/>
      <c r="I98" s="22"/>
    </row>
    <row r="99" spans="2:9" hidden="1"/>
    <row r="100" spans="2:9" hidden="1"/>
    <row r="101" spans="2:9" hidden="1"/>
    <row r="102" spans="2:9" s="1" customFormat="1" ht="6.95" customHeight="1">
      <c r="B102" s="36"/>
      <c r="C102" s="37"/>
      <c r="D102" s="37"/>
      <c r="E102" s="37"/>
      <c r="F102" s="37"/>
      <c r="G102" s="37"/>
      <c r="H102" s="37"/>
      <c r="I102" s="22"/>
    </row>
    <row r="103" spans="2:9" s="1" customFormat="1" ht="24.95" customHeight="1">
      <c r="B103" s="22"/>
      <c r="C103" s="14" t="s">
        <v>91</v>
      </c>
      <c r="I103" s="22"/>
    </row>
    <row r="104" spans="2:9" s="1" customFormat="1" ht="6.95" customHeight="1">
      <c r="B104" s="22"/>
      <c r="I104" s="22"/>
    </row>
    <row r="105" spans="2:9" s="1" customFormat="1" ht="12" customHeight="1">
      <c r="B105" s="22"/>
      <c r="C105" s="19" t="s">
        <v>14</v>
      </c>
      <c r="I105" s="22"/>
    </row>
    <row r="106" spans="2:9" s="1" customFormat="1" ht="26.25" customHeight="1">
      <c r="B106" s="22"/>
      <c r="E106" s="146" t="str">
        <f>E7</f>
        <v>Údržba a oprava výměnných dílů zabezpečovacího zařízení v obvodu SSZT OŘ PHA 2024 - 2025 Soupis položek</v>
      </c>
      <c r="F106" s="147"/>
      <c r="G106" s="147"/>
      <c r="H106" s="147"/>
      <c r="I106" s="22"/>
    </row>
    <row r="107" spans="2:9" s="1" customFormat="1" ht="12" customHeight="1">
      <c r="B107" s="22"/>
      <c r="C107" s="19" t="s">
        <v>85</v>
      </c>
      <c r="I107" s="22"/>
    </row>
    <row r="108" spans="2:9" s="1" customFormat="1" ht="16.5" customHeight="1">
      <c r="B108" s="22"/>
      <c r="E108" s="124" t="str">
        <f>E9</f>
        <v>01 - Předpokládaný soupis položek</v>
      </c>
      <c r="F108" s="148"/>
      <c r="G108" s="148"/>
      <c r="H108" s="148"/>
      <c r="I108" s="22"/>
    </row>
    <row r="109" spans="2:9" s="1" customFormat="1" ht="6.95" customHeight="1">
      <c r="B109" s="22"/>
      <c r="I109" s="22"/>
    </row>
    <row r="110" spans="2:9" s="1" customFormat="1" ht="12" customHeight="1">
      <c r="B110" s="22"/>
      <c r="C110" s="19" t="s">
        <v>18</v>
      </c>
      <c r="F110" s="17" t="str">
        <f>F12</f>
        <v>SSZT Pz + SSZT Pv</v>
      </c>
      <c r="G110" s="19" t="s">
        <v>20</v>
      </c>
      <c r="H110" s="42">
        <v>45240</v>
      </c>
      <c r="I110" s="22"/>
    </row>
    <row r="111" spans="2:9" s="1" customFormat="1" ht="6.95" customHeight="1">
      <c r="B111" s="22"/>
      <c r="I111" s="22"/>
    </row>
    <row r="112" spans="2:9" s="1" customFormat="1" ht="15.2" customHeight="1">
      <c r="B112" s="22"/>
      <c r="C112" s="19" t="s">
        <v>22</v>
      </c>
      <c r="F112" s="17" t="str">
        <f>E15</f>
        <v xml:space="preserve"> Jiří Kejkula</v>
      </c>
      <c r="G112" s="19" t="s">
        <v>28</v>
      </c>
      <c r="H112" s="20" t="str">
        <f>E21</f>
        <v xml:space="preserve"> </v>
      </c>
      <c r="I112" s="22"/>
    </row>
    <row r="113" spans="2:62" s="1" customFormat="1" ht="15.2" customHeight="1">
      <c r="B113" s="22"/>
      <c r="C113" s="19" t="s">
        <v>26</v>
      </c>
      <c r="F113" s="17" t="str">
        <f>IF(E18="","",E18)</f>
        <v xml:space="preserve"> </v>
      </c>
      <c r="G113" s="19" t="s">
        <v>30</v>
      </c>
      <c r="H113" s="20" t="str">
        <f>E24</f>
        <v>Milan Bělehrad</v>
      </c>
      <c r="I113" s="22"/>
    </row>
    <row r="114" spans="2:62" s="1" customFormat="1" ht="10.35" customHeight="1">
      <c r="B114" s="22"/>
      <c r="I114" s="22"/>
    </row>
    <row r="115" spans="2:62" s="8" customFormat="1" ht="29.25" customHeight="1">
      <c r="B115" s="84"/>
      <c r="C115" s="85" t="s">
        <v>92</v>
      </c>
      <c r="D115" s="86" t="s">
        <v>58</v>
      </c>
      <c r="E115" s="86" t="s">
        <v>54</v>
      </c>
      <c r="F115" s="86" t="s">
        <v>55</v>
      </c>
      <c r="G115" s="86" t="s">
        <v>93</v>
      </c>
      <c r="H115" s="86" t="s">
        <v>94</v>
      </c>
      <c r="I115" s="84"/>
      <c r="J115" s="49" t="s">
        <v>1</v>
      </c>
      <c r="K115" s="50" t="s">
        <v>37</v>
      </c>
      <c r="L115" s="50" t="s">
        <v>95</v>
      </c>
      <c r="M115" s="50" t="s">
        <v>96</v>
      </c>
      <c r="N115" s="50" t="s">
        <v>97</v>
      </c>
      <c r="O115" s="50" t="s">
        <v>98</v>
      </c>
      <c r="P115" s="50" t="s">
        <v>99</v>
      </c>
      <c r="Q115" s="51" t="s">
        <v>100</v>
      </c>
    </row>
    <row r="116" spans="2:62" s="1" customFormat="1" ht="22.9" customHeight="1">
      <c r="B116" s="22"/>
      <c r="C116" s="54" t="s">
        <v>101</v>
      </c>
      <c r="I116" s="22"/>
      <c r="J116" s="52"/>
      <c r="K116" s="43"/>
      <c r="L116" s="43"/>
      <c r="M116" s="87">
        <f>SUM(M117:M248)</f>
        <v>0</v>
      </c>
      <c r="N116" s="43"/>
      <c r="O116" s="87">
        <f>SUM(O117:O248)</f>
        <v>0</v>
      </c>
      <c r="P116" s="43"/>
      <c r="Q116" s="88">
        <f>SUM(Q117:Q248)</f>
        <v>0</v>
      </c>
      <c r="AQ116" s="10" t="s">
        <v>72</v>
      </c>
      <c r="AR116" s="10" t="s">
        <v>90</v>
      </c>
      <c r="BH116" s="89" t="e">
        <f>SUM(BH117:BH248)</f>
        <v>#REF!</v>
      </c>
    </row>
    <row r="117" spans="2:62" s="1" customFormat="1" ht="21.75" customHeight="1">
      <c r="B117" s="22"/>
      <c r="C117" s="90" t="s">
        <v>73</v>
      </c>
      <c r="D117" s="90" t="s">
        <v>102</v>
      </c>
      <c r="E117" s="91" t="s">
        <v>103</v>
      </c>
      <c r="F117" s="92" t="s">
        <v>104</v>
      </c>
      <c r="G117" s="93" t="s">
        <v>105</v>
      </c>
      <c r="H117" s="94">
        <v>160</v>
      </c>
      <c r="I117" s="22"/>
      <c r="J117" s="95" t="s">
        <v>1</v>
      </c>
      <c r="K117" s="96" t="s">
        <v>38</v>
      </c>
      <c r="L117" s="97">
        <v>0</v>
      </c>
      <c r="M117" s="97">
        <f t="shared" ref="M117:M148" si="0">L117*H117</f>
        <v>0</v>
      </c>
      <c r="N117" s="97">
        <v>0</v>
      </c>
      <c r="O117" s="97">
        <f t="shared" ref="O117:O148" si="1">N117*H117</f>
        <v>0</v>
      </c>
      <c r="P117" s="97">
        <v>0</v>
      </c>
      <c r="Q117" s="98">
        <f t="shared" ref="Q117:Q148" si="2">P117*H117</f>
        <v>0</v>
      </c>
      <c r="AO117" s="99" t="s">
        <v>106</v>
      </c>
      <c r="AQ117" s="99" t="s">
        <v>102</v>
      </c>
      <c r="AR117" s="99" t="s">
        <v>73</v>
      </c>
      <c r="AV117" s="10" t="s">
        <v>107</v>
      </c>
      <c r="BB117" s="100" t="e">
        <f>IF(K117="základní",#REF!,0)</f>
        <v>#REF!</v>
      </c>
      <c r="BC117" s="100">
        <f>IF(K117="snížená",#REF!,0)</f>
        <v>0</v>
      </c>
      <c r="BD117" s="100">
        <f>IF(K117="zákl. přenesená",#REF!,0)</f>
        <v>0</v>
      </c>
      <c r="BE117" s="100">
        <f>IF(K117="sníž. přenesená",#REF!,0)</f>
        <v>0</v>
      </c>
      <c r="BF117" s="100">
        <f>IF(K117="nulová",#REF!,0)</f>
        <v>0</v>
      </c>
      <c r="BG117" s="10" t="s">
        <v>81</v>
      </c>
      <c r="BH117" s="100" t="e">
        <f>ROUND(#REF!*H117,2)</f>
        <v>#REF!</v>
      </c>
      <c r="BI117" s="10" t="s">
        <v>106</v>
      </c>
      <c r="BJ117" s="99" t="s">
        <v>83</v>
      </c>
    </row>
    <row r="118" spans="2:62" s="1" customFormat="1" ht="21.75" customHeight="1">
      <c r="B118" s="22"/>
      <c r="C118" s="90" t="s">
        <v>73</v>
      </c>
      <c r="D118" s="90" t="s">
        <v>102</v>
      </c>
      <c r="E118" s="91" t="s">
        <v>108</v>
      </c>
      <c r="F118" s="92" t="s">
        <v>109</v>
      </c>
      <c r="G118" s="93" t="s">
        <v>105</v>
      </c>
      <c r="H118" s="94">
        <v>160</v>
      </c>
      <c r="I118" s="22"/>
      <c r="J118" s="95" t="s">
        <v>1</v>
      </c>
      <c r="K118" s="96" t="s">
        <v>38</v>
      </c>
      <c r="L118" s="97">
        <v>0</v>
      </c>
      <c r="M118" s="97">
        <f t="shared" si="0"/>
        <v>0</v>
      </c>
      <c r="N118" s="97">
        <v>0</v>
      </c>
      <c r="O118" s="97">
        <f t="shared" si="1"/>
        <v>0</v>
      </c>
      <c r="P118" s="97">
        <v>0</v>
      </c>
      <c r="Q118" s="98">
        <f t="shared" si="2"/>
        <v>0</v>
      </c>
      <c r="AO118" s="99" t="s">
        <v>106</v>
      </c>
      <c r="AQ118" s="99" t="s">
        <v>102</v>
      </c>
      <c r="AR118" s="99" t="s">
        <v>73</v>
      </c>
      <c r="AV118" s="10" t="s">
        <v>107</v>
      </c>
      <c r="BB118" s="100" t="e">
        <f>IF(K118="základní",#REF!,0)</f>
        <v>#REF!</v>
      </c>
      <c r="BC118" s="100">
        <f>IF(K118="snížená",#REF!,0)</f>
        <v>0</v>
      </c>
      <c r="BD118" s="100">
        <f>IF(K118="zákl. přenesená",#REF!,0)</f>
        <v>0</v>
      </c>
      <c r="BE118" s="100">
        <f>IF(K118="sníž. přenesená",#REF!,0)</f>
        <v>0</v>
      </c>
      <c r="BF118" s="100">
        <f>IF(K118="nulová",#REF!,0)</f>
        <v>0</v>
      </c>
      <c r="BG118" s="10" t="s">
        <v>81</v>
      </c>
      <c r="BH118" s="100" t="e">
        <f>ROUND(#REF!*H118,2)</f>
        <v>#REF!</v>
      </c>
      <c r="BI118" s="10" t="s">
        <v>106</v>
      </c>
      <c r="BJ118" s="99" t="s">
        <v>106</v>
      </c>
    </row>
    <row r="119" spans="2:62" s="1" customFormat="1" ht="21.75" customHeight="1">
      <c r="B119" s="22"/>
      <c r="C119" s="90" t="s">
        <v>73</v>
      </c>
      <c r="D119" s="90" t="s">
        <v>102</v>
      </c>
      <c r="E119" s="91" t="s">
        <v>110</v>
      </c>
      <c r="F119" s="92" t="s">
        <v>111</v>
      </c>
      <c r="G119" s="93" t="s">
        <v>105</v>
      </c>
      <c r="H119" s="94">
        <v>160</v>
      </c>
      <c r="I119" s="22"/>
      <c r="J119" s="95" t="s">
        <v>1</v>
      </c>
      <c r="K119" s="96" t="s">
        <v>38</v>
      </c>
      <c r="L119" s="97">
        <v>0</v>
      </c>
      <c r="M119" s="97">
        <f t="shared" si="0"/>
        <v>0</v>
      </c>
      <c r="N119" s="97">
        <v>0</v>
      </c>
      <c r="O119" s="97">
        <f t="shared" si="1"/>
        <v>0</v>
      </c>
      <c r="P119" s="97">
        <v>0</v>
      </c>
      <c r="Q119" s="98">
        <f t="shared" si="2"/>
        <v>0</v>
      </c>
      <c r="AO119" s="99" t="s">
        <v>106</v>
      </c>
      <c r="AQ119" s="99" t="s">
        <v>102</v>
      </c>
      <c r="AR119" s="99" t="s">
        <v>73</v>
      </c>
      <c r="AV119" s="10" t="s">
        <v>107</v>
      </c>
      <c r="BB119" s="100" t="e">
        <f>IF(K119="základní",#REF!,0)</f>
        <v>#REF!</v>
      </c>
      <c r="BC119" s="100">
        <f>IF(K119="snížená",#REF!,0)</f>
        <v>0</v>
      </c>
      <c r="BD119" s="100">
        <f>IF(K119="zákl. přenesená",#REF!,0)</f>
        <v>0</v>
      </c>
      <c r="BE119" s="100">
        <f>IF(K119="sníž. přenesená",#REF!,0)</f>
        <v>0</v>
      </c>
      <c r="BF119" s="100">
        <f>IF(K119="nulová",#REF!,0)</f>
        <v>0</v>
      </c>
      <c r="BG119" s="10" t="s">
        <v>81</v>
      </c>
      <c r="BH119" s="100" t="e">
        <f>ROUND(#REF!*H119,2)</f>
        <v>#REF!</v>
      </c>
      <c r="BI119" s="10" t="s">
        <v>106</v>
      </c>
      <c r="BJ119" s="99" t="s">
        <v>112</v>
      </c>
    </row>
    <row r="120" spans="2:62" s="1" customFormat="1" ht="21.75" customHeight="1">
      <c r="B120" s="22"/>
      <c r="C120" s="90" t="s">
        <v>73</v>
      </c>
      <c r="D120" s="90" t="s">
        <v>102</v>
      </c>
      <c r="E120" s="91" t="s">
        <v>113</v>
      </c>
      <c r="F120" s="92" t="s">
        <v>114</v>
      </c>
      <c r="G120" s="93" t="s">
        <v>105</v>
      </c>
      <c r="H120" s="94">
        <v>80</v>
      </c>
      <c r="I120" s="22"/>
      <c r="J120" s="95" t="s">
        <v>1</v>
      </c>
      <c r="K120" s="96" t="s">
        <v>38</v>
      </c>
      <c r="L120" s="97">
        <v>0</v>
      </c>
      <c r="M120" s="97">
        <f t="shared" si="0"/>
        <v>0</v>
      </c>
      <c r="N120" s="97">
        <v>0</v>
      </c>
      <c r="O120" s="97">
        <f t="shared" si="1"/>
        <v>0</v>
      </c>
      <c r="P120" s="97">
        <v>0</v>
      </c>
      <c r="Q120" s="98">
        <f t="shared" si="2"/>
        <v>0</v>
      </c>
      <c r="AO120" s="99" t="s">
        <v>106</v>
      </c>
      <c r="AQ120" s="99" t="s">
        <v>102</v>
      </c>
      <c r="AR120" s="99" t="s">
        <v>73</v>
      </c>
      <c r="AV120" s="10" t="s">
        <v>107</v>
      </c>
      <c r="BB120" s="100" t="e">
        <f>IF(K120="základní",#REF!,0)</f>
        <v>#REF!</v>
      </c>
      <c r="BC120" s="100">
        <f>IF(K120="snížená",#REF!,0)</f>
        <v>0</v>
      </c>
      <c r="BD120" s="100">
        <f>IF(K120="zákl. přenesená",#REF!,0)</f>
        <v>0</v>
      </c>
      <c r="BE120" s="100">
        <f>IF(K120="sníž. přenesená",#REF!,0)</f>
        <v>0</v>
      </c>
      <c r="BF120" s="100">
        <f>IF(K120="nulová",#REF!,0)</f>
        <v>0</v>
      </c>
      <c r="BG120" s="10" t="s">
        <v>81</v>
      </c>
      <c r="BH120" s="100" t="e">
        <f>ROUND(#REF!*H120,2)</f>
        <v>#REF!</v>
      </c>
      <c r="BI120" s="10" t="s">
        <v>106</v>
      </c>
      <c r="BJ120" s="99" t="s">
        <v>115</v>
      </c>
    </row>
    <row r="121" spans="2:62" s="1" customFormat="1" ht="21.75" customHeight="1">
      <c r="B121" s="22"/>
      <c r="C121" s="90" t="s">
        <v>73</v>
      </c>
      <c r="D121" s="90" t="s">
        <v>102</v>
      </c>
      <c r="E121" s="91" t="s">
        <v>116</v>
      </c>
      <c r="F121" s="92" t="s">
        <v>117</v>
      </c>
      <c r="G121" s="93" t="s">
        <v>105</v>
      </c>
      <c r="H121" s="94">
        <v>80</v>
      </c>
      <c r="I121" s="22"/>
      <c r="J121" s="95" t="s">
        <v>1</v>
      </c>
      <c r="K121" s="96" t="s">
        <v>38</v>
      </c>
      <c r="L121" s="97">
        <v>0</v>
      </c>
      <c r="M121" s="97">
        <f t="shared" si="0"/>
        <v>0</v>
      </c>
      <c r="N121" s="97">
        <v>0</v>
      </c>
      <c r="O121" s="97">
        <f t="shared" si="1"/>
        <v>0</v>
      </c>
      <c r="P121" s="97">
        <v>0</v>
      </c>
      <c r="Q121" s="98">
        <f t="shared" si="2"/>
        <v>0</v>
      </c>
      <c r="AO121" s="99" t="s">
        <v>106</v>
      </c>
      <c r="AQ121" s="99" t="s">
        <v>102</v>
      </c>
      <c r="AR121" s="99" t="s">
        <v>73</v>
      </c>
      <c r="AV121" s="10" t="s">
        <v>107</v>
      </c>
      <c r="BB121" s="100" t="e">
        <f>IF(K121="základní",#REF!,0)</f>
        <v>#REF!</v>
      </c>
      <c r="BC121" s="100">
        <f>IF(K121="snížená",#REF!,0)</f>
        <v>0</v>
      </c>
      <c r="BD121" s="100">
        <f>IF(K121="zákl. přenesená",#REF!,0)</f>
        <v>0</v>
      </c>
      <c r="BE121" s="100">
        <f>IF(K121="sníž. přenesená",#REF!,0)</f>
        <v>0</v>
      </c>
      <c r="BF121" s="100">
        <f>IF(K121="nulová",#REF!,0)</f>
        <v>0</v>
      </c>
      <c r="BG121" s="10" t="s">
        <v>81</v>
      </c>
      <c r="BH121" s="100" t="e">
        <f>ROUND(#REF!*H121,2)</f>
        <v>#REF!</v>
      </c>
      <c r="BI121" s="10" t="s">
        <v>106</v>
      </c>
      <c r="BJ121" s="99" t="s">
        <v>118</v>
      </c>
    </row>
    <row r="122" spans="2:62" s="1" customFormat="1" ht="21.75" customHeight="1">
      <c r="B122" s="22"/>
      <c r="C122" s="90" t="s">
        <v>73</v>
      </c>
      <c r="D122" s="90" t="s">
        <v>102</v>
      </c>
      <c r="E122" s="91" t="s">
        <v>119</v>
      </c>
      <c r="F122" s="92" t="s">
        <v>120</v>
      </c>
      <c r="G122" s="93" t="s">
        <v>105</v>
      </c>
      <c r="H122" s="94">
        <v>50</v>
      </c>
      <c r="I122" s="22"/>
      <c r="J122" s="95" t="s">
        <v>1</v>
      </c>
      <c r="K122" s="96" t="s">
        <v>38</v>
      </c>
      <c r="L122" s="97">
        <v>0</v>
      </c>
      <c r="M122" s="97">
        <f t="shared" si="0"/>
        <v>0</v>
      </c>
      <c r="N122" s="97">
        <v>0</v>
      </c>
      <c r="O122" s="97">
        <f t="shared" si="1"/>
        <v>0</v>
      </c>
      <c r="P122" s="97">
        <v>0</v>
      </c>
      <c r="Q122" s="98">
        <f t="shared" si="2"/>
        <v>0</v>
      </c>
      <c r="AO122" s="99" t="s">
        <v>106</v>
      </c>
      <c r="AQ122" s="99" t="s">
        <v>102</v>
      </c>
      <c r="AR122" s="99" t="s">
        <v>73</v>
      </c>
      <c r="AV122" s="10" t="s">
        <v>107</v>
      </c>
      <c r="BB122" s="100" t="e">
        <f>IF(K122="základní",#REF!,0)</f>
        <v>#REF!</v>
      </c>
      <c r="BC122" s="100">
        <f>IF(K122="snížená",#REF!,0)</f>
        <v>0</v>
      </c>
      <c r="BD122" s="100">
        <f>IF(K122="zákl. přenesená",#REF!,0)</f>
        <v>0</v>
      </c>
      <c r="BE122" s="100">
        <f>IF(K122="sníž. přenesená",#REF!,0)</f>
        <v>0</v>
      </c>
      <c r="BF122" s="100">
        <f>IF(K122="nulová",#REF!,0)</f>
        <v>0</v>
      </c>
      <c r="BG122" s="10" t="s">
        <v>81</v>
      </c>
      <c r="BH122" s="100" t="e">
        <f>ROUND(#REF!*H122,2)</f>
        <v>#REF!</v>
      </c>
      <c r="BI122" s="10" t="s">
        <v>106</v>
      </c>
      <c r="BJ122" s="99" t="s">
        <v>121</v>
      </c>
    </row>
    <row r="123" spans="2:62" s="1" customFormat="1" ht="21.75" customHeight="1">
      <c r="B123" s="22"/>
      <c r="C123" s="90" t="s">
        <v>73</v>
      </c>
      <c r="D123" s="90" t="s">
        <v>102</v>
      </c>
      <c r="E123" s="91" t="s">
        <v>122</v>
      </c>
      <c r="F123" s="92" t="s">
        <v>123</v>
      </c>
      <c r="G123" s="93" t="s">
        <v>105</v>
      </c>
      <c r="H123" s="94">
        <v>4</v>
      </c>
      <c r="I123" s="22"/>
      <c r="J123" s="95" t="s">
        <v>1</v>
      </c>
      <c r="K123" s="96" t="s">
        <v>38</v>
      </c>
      <c r="L123" s="97">
        <v>0</v>
      </c>
      <c r="M123" s="97">
        <f t="shared" si="0"/>
        <v>0</v>
      </c>
      <c r="N123" s="97">
        <v>0</v>
      </c>
      <c r="O123" s="97">
        <f t="shared" si="1"/>
        <v>0</v>
      </c>
      <c r="P123" s="97">
        <v>0</v>
      </c>
      <c r="Q123" s="98">
        <f t="shared" si="2"/>
        <v>0</v>
      </c>
      <c r="AO123" s="99" t="s">
        <v>106</v>
      </c>
      <c r="AQ123" s="99" t="s">
        <v>102</v>
      </c>
      <c r="AR123" s="99" t="s">
        <v>73</v>
      </c>
      <c r="AV123" s="10" t="s">
        <v>107</v>
      </c>
      <c r="BB123" s="100" t="e">
        <f>IF(K123="základní",#REF!,0)</f>
        <v>#REF!</v>
      </c>
      <c r="BC123" s="100">
        <f>IF(K123="snížená",#REF!,0)</f>
        <v>0</v>
      </c>
      <c r="BD123" s="100">
        <f>IF(K123="zákl. přenesená",#REF!,0)</f>
        <v>0</v>
      </c>
      <c r="BE123" s="100">
        <f>IF(K123="sníž. přenesená",#REF!,0)</f>
        <v>0</v>
      </c>
      <c r="BF123" s="100">
        <f>IF(K123="nulová",#REF!,0)</f>
        <v>0</v>
      </c>
      <c r="BG123" s="10" t="s">
        <v>81</v>
      </c>
      <c r="BH123" s="100" t="e">
        <f>ROUND(#REF!*H123,2)</f>
        <v>#REF!</v>
      </c>
      <c r="BI123" s="10" t="s">
        <v>106</v>
      </c>
      <c r="BJ123" s="99" t="s">
        <v>124</v>
      </c>
    </row>
    <row r="124" spans="2:62" s="1" customFormat="1" ht="21.75" customHeight="1">
      <c r="B124" s="22"/>
      <c r="C124" s="90" t="s">
        <v>73</v>
      </c>
      <c r="D124" s="90" t="s">
        <v>102</v>
      </c>
      <c r="E124" s="91" t="s">
        <v>125</v>
      </c>
      <c r="F124" s="92" t="s">
        <v>126</v>
      </c>
      <c r="G124" s="93" t="s">
        <v>105</v>
      </c>
      <c r="H124" s="94">
        <v>4</v>
      </c>
      <c r="I124" s="22"/>
      <c r="J124" s="95" t="s">
        <v>1</v>
      </c>
      <c r="K124" s="96" t="s">
        <v>38</v>
      </c>
      <c r="L124" s="97">
        <v>0</v>
      </c>
      <c r="M124" s="97">
        <f t="shared" si="0"/>
        <v>0</v>
      </c>
      <c r="N124" s="97">
        <v>0</v>
      </c>
      <c r="O124" s="97">
        <f t="shared" si="1"/>
        <v>0</v>
      </c>
      <c r="P124" s="97">
        <v>0</v>
      </c>
      <c r="Q124" s="98">
        <f t="shared" si="2"/>
        <v>0</v>
      </c>
      <c r="AO124" s="99" t="s">
        <v>106</v>
      </c>
      <c r="AQ124" s="99" t="s">
        <v>102</v>
      </c>
      <c r="AR124" s="99" t="s">
        <v>73</v>
      </c>
      <c r="AV124" s="10" t="s">
        <v>107</v>
      </c>
      <c r="BB124" s="100" t="e">
        <f>IF(K124="základní",#REF!,0)</f>
        <v>#REF!</v>
      </c>
      <c r="BC124" s="100">
        <f>IF(K124="snížená",#REF!,0)</f>
        <v>0</v>
      </c>
      <c r="BD124" s="100">
        <f>IF(K124="zákl. přenesená",#REF!,0)</f>
        <v>0</v>
      </c>
      <c r="BE124" s="100">
        <f>IF(K124="sníž. přenesená",#REF!,0)</f>
        <v>0</v>
      </c>
      <c r="BF124" s="100">
        <f>IF(K124="nulová",#REF!,0)</f>
        <v>0</v>
      </c>
      <c r="BG124" s="10" t="s">
        <v>81</v>
      </c>
      <c r="BH124" s="100" t="e">
        <f>ROUND(#REF!*H124,2)</f>
        <v>#REF!</v>
      </c>
      <c r="BI124" s="10" t="s">
        <v>106</v>
      </c>
      <c r="BJ124" s="99" t="s">
        <v>127</v>
      </c>
    </row>
    <row r="125" spans="2:62" s="1" customFormat="1" ht="16.5" customHeight="1">
      <c r="B125" s="22"/>
      <c r="C125" s="101" t="s">
        <v>73</v>
      </c>
      <c r="D125" s="101" t="s">
        <v>128</v>
      </c>
      <c r="E125" s="102" t="s">
        <v>129</v>
      </c>
      <c r="F125" s="103" t="s">
        <v>130</v>
      </c>
      <c r="G125" s="104" t="s">
        <v>105</v>
      </c>
      <c r="H125" s="105">
        <v>4</v>
      </c>
      <c r="I125" s="106"/>
      <c r="J125" s="107" t="s">
        <v>1</v>
      </c>
      <c r="K125" s="108" t="s">
        <v>38</v>
      </c>
      <c r="L125" s="97">
        <v>0</v>
      </c>
      <c r="M125" s="97">
        <f t="shared" si="0"/>
        <v>0</v>
      </c>
      <c r="N125" s="97">
        <v>0</v>
      </c>
      <c r="O125" s="97">
        <f t="shared" si="1"/>
        <v>0</v>
      </c>
      <c r="P125" s="97">
        <v>0</v>
      </c>
      <c r="Q125" s="98">
        <f t="shared" si="2"/>
        <v>0</v>
      </c>
      <c r="AO125" s="99" t="s">
        <v>115</v>
      </c>
      <c r="AQ125" s="99" t="s">
        <v>128</v>
      </c>
      <c r="AR125" s="99" t="s">
        <v>73</v>
      </c>
      <c r="AV125" s="10" t="s">
        <v>107</v>
      </c>
      <c r="BB125" s="100" t="e">
        <f>IF(K125="základní",#REF!,0)</f>
        <v>#REF!</v>
      </c>
      <c r="BC125" s="100">
        <f>IF(K125="snížená",#REF!,0)</f>
        <v>0</v>
      </c>
      <c r="BD125" s="100">
        <f>IF(K125="zákl. přenesená",#REF!,0)</f>
        <v>0</v>
      </c>
      <c r="BE125" s="100">
        <f>IF(K125="sníž. přenesená",#REF!,0)</f>
        <v>0</v>
      </c>
      <c r="BF125" s="100">
        <f>IF(K125="nulová",#REF!,0)</f>
        <v>0</v>
      </c>
      <c r="BG125" s="10" t="s">
        <v>81</v>
      </c>
      <c r="BH125" s="100" t="e">
        <f>ROUND(#REF!*H125,2)</f>
        <v>#REF!</v>
      </c>
      <c r="BI125" s="10" t="s">
        <v>106</v>
      </c>
      <c r="BJ125" s="99" t="s">
        <v>131</v>
      </c>
    </row>
    <row r="126" spans="2:62" s="1" customFormat="1" ht="16.5" customHeight="1">
      <c r="B126" s="22"/>
      <c r="C126" s="101" t="s">
        <v>73</v>
      </c>
      <c r="D126" s="101" t="s">
        <v>128</v>
      </c>
      <c r="E126" s="102" t="s">
        <v>132</v>
      </c>
      <c r="F126" s="103" t="s">
        <v>133</v>
      </c>
      <c r="G126" s="104" t="s">
        <v>105</v>
      </c>
      <c r="H126" s="105">
        <v>4</v>
      </c>
      <c r="I126" s="106"/>
      <c r="J126" s="107" t="s">
        <v>1</v>
      </c>
      <c r="K126" s="108" t="s">
        <v>38</v>
      </c>
      <c r="L126" s="97">
        <v>0</v>
      </c>
      <c r="M126" s="97">
        <f t="shared" si="0"/>
        <v>0</v>
      </c>
      <c r="N126" s="97">
        <v>0</v>
      </c>
      <c r="O126" s="97">
        <f t="shared" si="1"/>
        <v>0</v>
      </c>
      <c r="P126" s="97">
        <v>0</v>
      </c>
      <c r="Q126" s="98">
        <f t="shared" si="2"/>
        <v>0</v>
      </c>
      <c r="AO126" s="99" t="s">
        <v>115</v>
      </c>
      <c r="AQ126" s="99" t="s">
        <v>128</v>
      </c>
      <c r="AR126" s="99" t="s">
        <v>73</v>
      </c>
      <c r="AV126" s="10" t="s">
        <v>107</v>
      </c>
      <c r="BB126" s="100" t="e">
        <f>IF(K126="základní",#REF!,0)</f>
        <v>#REF!</v>
      </c>
      <c r="BC126" s="100">
        <f>IF(K126="snížená",#REF!,0)</f>
        <v>0</v>
      </c>
      <c r="BD126" s="100">
        <f>IF(K126="zákl. přenesená",#REF!,0)</f>
        <v>0</v>
      </c>
      <c r="BE126" s="100">
        <f>IF(K126="sníž. přenesená",#REF!,0)</f>
        <v>0</v>
      </c>
      <c r="BF126" s="100">
        <f>IF(K126="nulová",#REF!,0)</f>
        <v>0</v>
      </c>
      <c r="BG126" s="10" t="s">
        <v>81</v>
      </c>
      <c r="BH126" s="100" t="e">
        <f>ROUND(#REF!*H126,2)</f>
        <v>#REF!</v>
      </c>
      <c r="BI126" s="10" t="s">
        <v>106</v>
      </c>
      <c r="BJ126" s="99" t="s">
        <v>134</v>
      </c>
    </row>
    <row r="127" spans="2:62" s="1" customFormat="1" ht="16.5" customHeight="1">
      <c r="B127" s="22"/>
      <c r="C127" s="101" t="s">
        <v>73</v>
      </c>
      <c r="D127" s="101" t="s">
        <v>128</v>
      </c>
      <c r="E127" s="102" t="s">
        <v>135</v>
      </c>
      <c r="F127" s="103" t="s">
        <v>136</v>
      </c>
      <c r="G127" s="104" t="s">
        <v>105</v>
      </c>
      <c r="H127" s="105">
        <v>4</v>
      </c>
      <c r="I127" s="106"/>
      <c r="J127" s="107" t="s">
        <v>1</v>
      </c>
      <c r="K127" s="108" t="s">
        <v>38</v>
      </c>
      <c r="L127" s="97">
        <v>0</v>
      </c>
      <c r="M127" s="97">
        <f t="shared" si="0"/>
        <v>0</v>
      </c>
      <c r="N127" s="97">
        <v>0</v>
      </c>
      <c r="O127" s="97">
        <f t="shared" si="1"/>
        <v>0</v>
      </c>
      <c r="P127" s="97">
        <v>0</v>
      </c>
      <c r="Q127" s="98">
        <f t="shared" si="2"/>
        <v>0</v>
      </c>
      <c r="AO127" s="99" t="s">
        <v>115</v>
      </c>
      <c r="AQ127" s="99" t="s">
        <v>128</v>
      </c>
      <c r="AR127" s="99" t="s">
        <v>73</v>
      </c>
      <c r="AV127" s="10" t="s">
        <v>107</v>
      </c>
      <c r="BB127" s="100" t="e">
        <f>IF(K127="základní",#REF!,0)</f>
        <v>#REF!</v>
      </c>
      <c r="BC127" s="100">
        <f>IF(K127="snížená",#REF!,0)</f>
        <v>0</v>
      </c>
      <c r="BD127" s="100">
        <f>IF(K127="zákl. přenesená",#REF!,0)</f>
        <v>0</v>
      </c>
      <c r="BE127" s="100">
        <f>IF(K127="sníž. přenesená",#REF!,0)</f>
        <v>0</v>
      </c>
      <c r="BF127" s="100">
        <f>IF(K127="nulová",#REF!,0)</f>
        <v>0</v>
      </c>
      <c r="BG127" s="10" t="s">
        <v>81</v>
      </c>
      <c r="BH127" s="100" t="e">
        <f>ROUND(#REF!*H127,2)</f>
        <v>#REF!</v>
      </c>
      <c r="BI127" s="10" t="s">
        <v>106</v>
      </c>
      <c r="BJ127" s="99" t="s">
        <v>137</v>
      </c>
    </row>
    <row r="128" spans="2:62" s="1" customFormat="1" ht="16.5" customHeight="1">
      <c r="B128" s="22"/>
      <c r="C128" s="101" t="s">
        <v>73</v>
      </c>
      <c r="D128" s="101" t="s">
        <v>128</v>
      </c>
      <c r="E128" s="102" t="s">
        <v>138</v>
      </c>
      <c r="F128" s="103" t="s">
        <v>139</v>
      </c>
      <c r="G128" s="104" t="s">
        <v>105</v>
      </c>
      <c r="H128" s="105">
        <v>4</v>
      </c>
      <c r="I128" s="106"/>
      <c r="J128" s="107" t="s">
        <v>1</v>
      </c>
      <c r="K128" s="108" t="s">
        <v>38</v>
      </c>
      <c r="L128" s="97">
        <v>0</v>
      </c>
      <c r="M128" s="97">
        <f t="shared" si="0"/>
        <v>0</v>
      </c>
      <c r="N128" s="97">
        <v>0</v>
      </c>
      <c r="O128" s="97">
        <f t="shared" si="1"/>
        <v>0</v>
      </c>
      <c r="P128" s="97">
        <v>0</v>
      </c>
      <c r="Q128" s="98">
        <f t="shared" si="2"/>
        <v>0</v>
      </c>
      <c r="AO128" s="99" t="s">
        <v>115</v>
      </c>
      <c r="AQ128" s="99" t="s">
        <v>128</v>
      </c>
      <c r="AR128" s="99" t="s">
        <v>73</v>
      </c>
      <c r="AV128" s="10" t="s">
        <v>107</v>
      </c>
      <c r="BB128" s="100" t="e">
        <f>IF(K128="základní",#REF!,0)</f>
        <v>#REF!</v>
      </c>
      <c r="BC128" s="100">
        <f>IF(K128="snížená",#REF!,0)</f>
        <v>0</v>
      </c>
      <c r="BD128" s="100">
        <f>IF(K128="zákl. přenesená",#REF!,0)</f>
        <v>0</v>
      </c>
      <c r="BE128" s="100">
        <f>IF(K128="sníž. přenesená",#REF!,0)</f>
        <v>0</v>
      </c>
      <c r="BF128" s="100">
        <f>IF(K128="nulová",#REF!,0)</f>
        <v>0</v>
      </c>
      <c r="BG128" s="10" t="s">
        <v>81</v>
      </c>
      <c r="BH128" s="100" t="e">
        <f>ROUND(#REF!*H128,2)</f>
        <v>#REF!</v>
      </c>
      <c r="BI128" s="10" t="s">
        <v>106</v>
      </c>
      <c r="BJ128" s="99" t="s">
        <v>140</v>
      </c>
    </row>
    <row r="129" spans="2:62" s="1" customFormat="1" ht="16.5" customHeight="1">
      <c r="B129" s="22"/>
      <c r="C129" s="101" t="s">
        <v>73</v>
      </c>
      <c r="D129" s="101" t="s">
        <v>128</v>
      </c>
      <c r="E129" s="102" t="s">
        <v>141</v>
      </c>
      <c r="F129" s="103" t="s">
        <v>142</v>
      </c>
      <c r="G129" s="104" t="s">
        <v>105</v>
      </c>
      <c r="H129" s="105">
        <v>2</v>
      </c>
      <c r="I129" s="106"/>
      <c r="J129" s="107" t="s">
        <v>1</v>
      </c>
      <c r="K129" s="108" t="s">
        <v>38</v>
      </c>
      <c r="L129" s="97">
        <v>0</v>
      </c>
      <c r="M129" s="97">
        <f t="shared" si="0"/>
        <v>0</v>
      </c>
      <c r="N129" s="97">
        <v>0</v>
      </c>
      <c r="O129" s="97">
        <f t="shared" si="1"/>
        <v>0</v>
      </c>
      <c r="P129" s="97">
        <v>0</v>
      </c>
      <c r="Q129" s="98">
        <f t="shared" si="2"/>
        <v>0</v>
      </c>
      <c r="AO129" s="99" t="s">
        <v>115</v>
      </c>
      <c r="AQ129" s="99" t="s">
        <v>128</v>
      </c>
      <c r="AR129" s="99" t="s">
        <v>73</v>
      </c>
      <c r="AV129" s="10" t="s">
        <v>107</v>
      </c>
      <c r="BB129" s="100" t="e">
        <f>IF(K129="základní",#REF!,0)</f>
        <v>#REF!</v>
      </c>
      <c r="BC129" s="100">
        <f>IF(K129="snížená",#REF!,0)</f>
        <v>0</v>
      </c>
      <c r="BD129" s="100">
        <f>IF(K129="zákl. přenesená",#REF!,0)</f>
        <v>0</v>
      </c>
      <c r="BE129" s="100">
        <f>IF(K129="sníž. přenesená",#REF!,0)</f>
        <v>0</v>
      </c>
      <c r="BF129" s="100">
        <f>IF(K129="nulová",#REF!,0)</f>
        <v>0</v>
      </c>
      <c r="BG129" s="10" t="s">
        <v>81</v>
      </c>
      <c r="BH129" s="100" t="e">
        <f>ROUND(#REF!*H129,2)</f>
        <v>#REF!</v>
      </c>
      <c r="BI129" s="10" t="s">
        <v>106</v>
      </c>
      <c r="BJ129" s="99" t="s">
        <v>143</v>
      </c>
    </row>
    <row r="130" spans="2:62" s="1" customFormat="1" ht="16.5" customHeight="1">
      <c r="B130" s="22"/>
      <c r="C130" s="101" t="s">
        <v>73</v>
      </c>
      <c r="D130" s="101" t="s">
        <v>128</v>
      </c>
      <c r="E130" s="102" t="s">
        <v>144</v>
      </c>
      <c r="F130" s="103" t="s">
        <v>145</v>
      </c>
      <c r="G130" s="104" t="s">
        <v>105</v>
      </c>
      <c r="H130" s="105">
        <v>80</v>
      </c>
      <c r="I130" s="106"/>
      <c r="J130" s="107" t="s">
        <v>1</v>
      </c>
      <c r="K130" s="108" t="s">
        <v>38</v>
      </c>
      <c r="L130" s="97">
        <v>0</v>
      </c>
      <c r="M130" s="97">
        <f t="shared" si="0"/>
        <v>0</v>
      </c>
      <c r="N130" s="97">
        <v>0</v>
      </c>
      <c r="O130" s="97">
        <f t="shared" si="1"/>
        <v>0</v>
      </c>
      <c r="P130" s="97">
        <v>0</v>
      </c>
      <c r="Q130" s="98">
        <f t="shared" si="2"/>
        <v>0</v>
      </c>
      <c r="AO130" s="99" t="s">
        <v>115</v>
      </c>
      <c r="AQ130" s="99" t="s">
        <v>128</v>
      </c>
      <c r="AR130" s="99" t="s">
        <v>73</v>
      </c>
      <c r="AV130" s="10" t="s">
        <v>107</v>
      </c>
      <c r="BB130" s="100" t="e">
        <f>IF(K130="základní",#REF!,0)</f>
        <v>#REF!</v>
      </c>
      <c r="BC130" s="100">
        <f>IF(K130="snížená",#REF!,0)</f>
        <v>0</v>
      </c>
      <c r="BD130" s="100">
        <f>IF(K130="zákl. přenesená",#REF!,0)</f>
        <v>0</v>
      </c>
      <c r="BE130" s="100">
        <f>IF(K130="sníž. přenesená",#REF!,0)</f>
        <v>0</v>
      </c>
      <c r="BF130" s="100">
        <f>IF(K130="nulová",#REF!,0)</f>
        <v>0</v>
      </c>
      <c r="BG130" s="10" t="s">
        <v>81</v>
      </c>
      <c r="BH130" s="100" t="e">
        <f>ROUND(#REF!*H130,2)</f>
        <v>#REF!</v>
      </c>
      <c r="BI130" s="10" t="s">
        <v>106</v>
      </c>
      <c r="BJ130" s="99" t="s">
        <v>146</v>
      </c>
    </row>
    <row r="131" spans="2:62" s="1" customFormat="1" ht="16.5" customHeight="1">
      <c r="B131" s="22"/>
      <c r="C131" s="101" t="s">
        <v>73</v>
      </c>
      <c r="D131" s="101" t="s">
        <v>128</v>
      </c>
      <c r="E131" s="102" t="s">
        <v>147</v>
      </c>
      <c r="F131" s="103" t="s">
        <v>148</v>
      </c>
      <c r="G131" s="104" t="s">
        <v>105</v>
      </c>
      <c r="H131" s="105">
        <v>20</v>
      </c>
      <c r="I131" s="106"/>
      <c r="J131" s="107" t="s">
        <v>1</v>
      </c>
      <c r="K131" s="108" t="s">
        <v>38</v>
      </c>
      <c r="L131" s="97">
        <v>0</v>
      </c>
      <c r="M131" s="97">
        <f t="shared" si="0"/>
        <v>0</v>
      </c>
      <c r="N131" s="97">
        <v>0</v>
      </c>
      <c r="O131" s="97">
        <f t="shared" si="1"/>
        <v>0</v>
      </c>
      <c r="P131" s="97">
        <v>0</v>
      </c>
      <c r="Q131" s="98">
        <f t="shared" si="2"/>
        <v>0</v>
      </c>
      <c r="AO131" s="99" t="s">
        <v>115</v>
      </c>
      <c r="AQ131" s="99" t="s">
        <v>128</v>
      </c>
      <c r="AR131" s="99" t="s">
        <v>73</v>
      </c>
      <c r="AV131" s="10" t="s">
        <v>107</v>
      </c>
      <c r="BB131" s="100" t="e">
        <f>IF(K131="základní",#REF!,0)</f>
        <v>#REF!</v>
      </c>
      <c r="BC131" s="100">
        <f>IF(K131="snížená",#REF!,0)</f>
        <v>0</v>
      </c>
      <c r="BD131" s="100">
        <f>IF(K131="zákl. přenesená",#REF!,0)</f>
        <v>0</v>
      </c>
      <c r="BE131" s="100">
        <f>IF(K131="sníž. přenesená",#REF!,0)</f>
        <v>0</v>
      </c>
      <c r="BF131" s="100">
        <f>IF(K131="nulová",#REF!,0)</f>
        <v>0</v>
      </c>
      <c r="BG131" s="10" t="s">
        <v>81</v>
      </c>
      <c r="BH131" s="100" t="e">
        <f>ROUND(#REF!*H131,2)</f>
        <v>#REF!</v>
      </c>
      <c r="BI131" s="10" t="s">
        <v>106</v>
      </c>
      <c r="BJ131" s="99" t="s">
        <v>149</v>
      </c>
    </row>
    <row r="132" spans="2:62" s="1" customFormat="1" ht="16.5" customHeight="1">
      <c r="B132" s="22"/>
      <c r="C132" s="101" t="s">
        <v>73</v>
      </c>
      <c r="D132" s="101" t="s">
        <v>128</v>
      </c>
      <c r="E132" s="102" t="s">
        <v>150</v>
      </c>
      <c r="F132" s="103" t="s">
        <v>151</v>
      </c>
      <c r="G132" s="104" t="s">
        <v>105</v>
      </c>
      <c r="H132" s="105">
        <v>20</v>
      </c>
      <c r="I132" s="106"/>
      <c r="J132" s="107" t="s">
        <v>1</v>
      </c>
      <c r="K132" s="108" t="s">
        <v>38</v>
      </c>
      <c r="L132" s="97">
        <v>0</v>
      </c>
      <c r="M132" s="97">
        <f t="shared" si="0"/>
        <v>0</v>
      </c>
      <c r="N132" s="97">
        <v>0</v>
      </c>
      <c r="O132" s="97">
        <f t="shared" si="1"/>
        <v>0</v>
      </c>
      <c r="P132" s="97">
        <v>0</v>
      </c>
      <c r="Q132" s="98">
        <f t="shared" si="2"/>
        <v>0</v>
      </c>
      <c r="AO132" s="99" t="s">
        <v>115</v>
      </c>
      <c r="AQ132" s="99" t="s">
        <v>128</v>
      </c>
      <c r="AR132" s="99" t="s">
        <v>73</v>
      </c>
      <c r="AV132" s="10" t="s">
        <v>107</v>
      </c>
      <c r="BB132" s="100" t="e">
        <f>IF(K132="základní",#REF!,0)</f>
        <v>#REF!</v>
      </c>
      <c r="BC132" s="100">
        <f>IF(K132="snížená",#REF!,0)</f>
        <v>0</v>
      </c>
      <c r="BD132" s="100">
        <f>IF(K132="zákl. přenesená",#REF!,0)</f>
        <v>0</v>
      </c>
      <c r="BE132" s="100">
        <f>IF(K132="sníž. přenesená",#REF!,0)</f>
        <v>0</v>
      </c>
      <c r="BF132" s="100">
        <f>IF(K132="nulová",#REF!,0)</f>
        <v>0</v>
      </c>
      <c r="BG132" s="10" t="s">
        <v>81</v>
      </c>
      <c r="BH132" s="100" t="e">
        <f>ROUND(#REF!*H132,2)</f>
        <v>#REF!</v>
      </c>
      <c r="BI132" s="10" t="s">
        <v>106</v>
      </c>
      <c r="BJ132" s="99" t="s">
        <v>152</v>
      </c>
    </row>
    <row r="133" spans="2:62" s="1" customFormat="1" ht="16.5" customHeight="1">
      <c r="B133" s="22"/>
      <c r="C133" s="101" t="s">
        <v>73</v>
      </c>
      <c r="D133" s="101" t="s">
        <v>128</v>
      </c>
      <c r="E133" s="102" t="s">
        <v>153</v>
      </c>
      <c r="F133" s="103" t="s">
        <v>154</v>
      </c>
      <c r="G133" s="104" t="s">
        <v>105</v>
      </c>
      <c r="H133" s="105">
        <v>4</v>
      </c>
      <c r="I133" s="106"/>
      <c r="J133" s="107" t="s">
        <v>1</v>
      </c>
      <c r="K133" s="108" t="s">
        <v>38</v>
      </c>
      <c r="L133" s="97">
        <v>0</v>
      </c>
      <c r="M133" s="97">
        <f t="shared" si="0"/>
        <v>0</v>
      </c>
      <c r="N133" s="97">
        <v>0</v>
      </c>
      <c r="O133" s="97">
        <f t="shared" si="1"/>
        <v>0</v>
      </c>
      <c r="P133" s="97">
        <v>0</v>
      </c>
      <c r="Q133" s="98">
        <f t="shared" si="2"/>
        <v>0</v>
      </c>
      <c r="AO133" s="99" t="s">
        <v>115</v>
      </c>
      <c r="AQ133" s="99" t="s">
        <v>128</v>
      </c>
      <c r="AR133" s="99" t="s">
        <v>73</v>
      </c>
      <c r="AV133" s="10" t="s">
        <v>107</v>
      </c>
      <c r="BB133" s="100" t="e">
        <f>IF(K133="základní",#REF!,0)</f>
        <v>#REF!</v>
      </c>
      <c r="BC133" s="100">
        <f>IF(K133="snížená",#REF!,0)</f>
        <v>0</v>
      </c>
      <c r="BD133" s="100">
        <f>IF(K133="zákl. přenesená",#REF!,0)</f>
        <v>0</v>
      </c>
      <c r="BE133" s="100">
        <f>IF(K133="sníž. přenesená",#REF!,0)</f>
        <v>0</v>
      </c>
      <c r="BF133" s="100">
        <f>IF(K133="nulová",#REF!,0)</f>
        <v>0</v>
      </c>
      <c r="BG133" s="10" t="s">
        <v>81</v>
      </c>
      <c r="BH133" s="100" t="e">
        <f>ROUND(#REF!*H133,2)</f>
        <v>#REF!</v>
      </c>
      <c r="BI133" s="10" t="s">
        <v>106</v>
      </c>
      <c r="BJ133" s="99" t="s">
        <v>155</v>
      </c>
    </row>
    <row r="134" spans="2:62" s="1" customFormat="1" ht="16.5" customHeight="1">
      <c r="B134" s="22"/>
      <c r="C134" s="101" t="s">
        <v>73</v>
      </c>
      <c r="D134" s="101" t="s">
        <v>128</v>
      </c>
      <c r="E134" s="102" t="s">
        <v>156</v>
      </c>
      <c r="F134" s="103" t="s">
        <v>157</v>
      </c>
      <c r="G134" s="104" t="s">
        <v>105</v>
      </c>
      <c r="H134" s="105">
        <v>50</v>
      </c>
      <c r="I134" s="106"/>
      <c r="J134" s="107" t="s">
        <v>1</v>
      </c>
      <c r="K134" s="108" t="s">
        <v>38</v>
      </c>
      <c r="L134" s="97">
        <v>0</v>
      </c>
      <c r="M134" s="97">
        <f t="shared" si="0"/>
        <v>0</v>
      </c>
      <c r="N134" s="97">
        <v>0</v>
      </c>
      <c r="O134" s="97">
        <f t="shared" si="1"/>
        <v>0</v>
      </c>
      <c r="P134" s="97">
        <v>0</v>
      </c>
      <c r="Q134" s="98">
        <f t="shared" si="2"/>
        <v>0</v>
      </c>
      <c r="AO134" s="99" t="s">
        <v>115</v>
      </c>
      <c r="AQ134" s="99" t="s">
        <v>128</v>
      </c>
      <c r="AR134" s="99" t="s">
        <v>73</v>
      </c>
      <c r="AV134" s="10" t="s">
        <v>107</v>
      </c>
      <c r="BB134" s="100" t="e">
        <f>IF(K134="základní",#REF!,0)</f>
        <v>#REF!</v>
      </c>
      <c r="BC134" s="100">
        <f>IF(K134="snížená",#REF!,0)</f>
        <v>0</v>
      </c>
      <c r="BD134" s="100">
        <f>IF(K134="zákl. přenesená",#REF!,0)</f>
        <v>0</v>
      </c>
      <c r="BE134" s="100">
        <f>IF(K134="sníž. přenesená",#REF!,0)</f>
        <v>0</v>
      </c>
      <c r="BF134" s="100">
        <f>IF(K134="nulová",#REF!,0)</f>
        <v>0</v>
      </c>
      <c r="BG134" s="10" t="s">
        <v>81</v>
      </c>
      <c r="BH134" s="100" t="e">
        <f>ROUND(#REF!*H134,2)</f>
        <v>#REF!</v>
      </c>
      <c r="BI134" s="10" t="s">
        <v>106</v>
      </c>
      <c r="BJ134" s="99" t="s">
        <v>158</v>
      </c>
    </row>
    <row r="135" spans="2:62" s="1" customFormat="1" ht="16.5" customHeight="1">
      <c r="B135" s="22"/>
      <c r="C135" s="101" t="s">
        <v>73</v>
      </c>
      <c r="D135" s="101" t="s">
        <v>128</v>
      </c>
      <c r="E135" s="102" t="s">
        <v>159</v>
      </c>
      <c r="F135" s="103" t="s">
        <v>160</v>
      </c>
      <c r="G135" s="104" t="s">
        <v>105</v>
      </c>
      <c r="H135" s="105">
        <v>30</v>
      </c>
      <c r="I135" s="106"/>
      <c r="J135" s="107" t="s">
        <v>1</v>
      </c>
      <c r="K135" s="108" t="s">
        <v>38</v>
      </c>
      <c r="L135" s="97">
        <v>0</v>
      </c>
      <c r="M135" s="97">
        <f t="shared" si="0"/>
        <v>0</v>
      </c>
      <c r="N135" s="97">
        <v>0</v>
      </c>
      <c r="O135" s="97">
        <f t="shared" si="1"/>
        <v>0</v>
      </c>
      <c r="P135" s="97">
        <v>0</v>
      </c>
      <c r="Q135" s="98">
        <f t="shared" si="2"/>
        <v>0</v>
      </c>
      <c r="AO135" s="99" t="s">
        <v>115</v>
      </c>
      <c r="AQ135" s="99" t="s">
        <v>128</v>
      </c>
      <c r="AR135" s="99" t="s">
        <v>73</v>
      </c>
      <c r="AV135" s="10" t="s">
        <v>107</v>
      </c>
      <c r="BB135" s="100" t="e">
        <f>IF(K135="základní",#REF!,0)</f>
        <v>#REF!</v>
      </c>
      <c r="BC135" s="100">
        <f>IF(K135="snížená",#REF!,0)</f>
        <v>0</v>
      </c>
      <c r="BD135" s="100">
        <f>IF(K135="zákl. přenesená",#REF!,0)</f>
        <v>0</v>
      </c>
      <c r="BE135" s="100">
        <f>IF(K135="sníž. přenesená",#REF!,0)</f>
        <v>0</v>
      </c>
      <c r="BF135" s="100">
        <f>IF(K135="nulová",#REF!,0)</f>
        <v>0</v>
      </c>
      <c r="BG135" s="10" t="s">
        <v>81</v>
      </c>
      <c r="BH135" s="100" t="e">
        <f>ROUND(#REF!*H135,2)</f>
        <v>#REF!</v>
      </c>
      <c r="BI135" s="10" t="s">
        <v>106</v>
      </c>
      <c r="BJ135" s="99" t="s">
        <v>161</v>
      </c>
    </row>
    <row r="136" spans="2:62" s="1" customFormat="1" ht="16.5" customHeight="1">
      <c r="B136" s="22"/>
      <c r="C136" s="101" t="s">
        <v>73</v>
      </c>
      <c r="D136" s="101" t="s">
        <v>128</v>
      </c>
      <c r="E136" s="102" t="s">
        <v>162</v>
      </c>
      <c r="F136" s="103" t="s">
        <v>163</v>
      </c>
      <c r="G136" s="104" t="s">
        <v>105</v>
      </c>
      <c r="H136" s="105">
        <v>20</v>
      </c>
      <c r="I136" s="106"/>
      <c r="J136" s="107" t="s">
        <v>1</v>
      </c>
      <c r="K136" s="108" t="s">
        <v>38</v>
      </c>
      <c r="L136" s="97">
        <v>0</v>
      </c>
      <c r="M136" s="97">
        <f t="shared" si="0"/>
        <v>0</v>
      </c>
      <c r="N136" s="97">
        <v>0</v>
      </c>
      <c r="O136" s="97">
        <f t="shared" si="1"/>
        <v>0</v>
      </c>
      <c r="P136" s="97">
        <v>0</v>
      </c>
      <c r="Q136" s="98">
        <f t="shared" si="2"/>
        <v>0</v>
      </c>
      <c r="AO136" s="99" t="s">
        <v>115</v>
      </c>
      <c r="AQ136" s="99" t="s">
        <v>128</v>
      </c>
      <c r="AR136" s="99" t="s">
        <v>73</v>
      </c>
      <c r="AV136" s="10" t="s">
        <v>107</v>
      </c>
      <c r="BB136" s="100" t="e">
        <f>IF(K136="základní",#REF!,0)</f>
        <v>#REF!</v>
      </c>
      <c r="BC136" s="100">
        <f>IF(K136="snížená",#REF!,0)</f>
        <v>0</v>
      </c>
      <c r="BD136" s="100">
        <f>IF(K136="zákl. přenesená",#REF!,0)</f>
        <v>0</v>
      </c>
      <c r="BE136" s="100">
        <f>IF(K136="sníž. přenesená",#REF!,0)</f>
        <v>0</v>
      </c>
      <c r="BF136" s="100">
        <f>IF(K136="nulová",#REF!,0)</f>
        <v>0</v>
      </c>
      <c r="BG136" s="10" t="s">
        <v>81</v>
      </c>
      <c r="BH136" s="100" t="e">
        <f>ROUND(#REF!*H136,2)</f>
        <v>#REF!</v>
      </c>
      <c r="BI136" s="10" t="s">
        <v>106</v>
      </c>
      <c r="BJ136" s="99" t="s">
        <v>164</v>
      </c>
    </row>
    <row r="137" spans="2:62" s="1" customFormat="1" ht="16.5" customHeight="1">
      <c r="B137" s="22"/>
      <c r="C137" s="101" t="s">
        <v>73</v>
      </c>
      <c r="D137" s="101" t="s">
        <v>128</v>
      </c>
      <c r="E137" s="102" t="s">
        <v>165</v>
      </c>
      <c r="F137" s="103" t="s">
        <v>166</v>
      </c>
      <c r="G137" s="104" t="s">
        <v>105</v>
      </c>
      <c r="H137" s="105">
        <v>2</v>
      </c>
      <c r="I137" s="106"/>
      <c r="J137" s="107" t="s">
        <v>1</v>
      </c>
      <c r="K137" s="108" t="s">
        <v>38</v>
      </c>
      <c r="L137" s="97">
        <v>0</v>
      </c>
      <c r="M137" s="97">
        <f t="shared" si="0"/>
        <v>0</v>
      </c>
      <c r="N137" s="97">
        <v>0</v>
      </c>
      <c r="O137" s="97">
        <f t="shared" si="1"/>
        <v>0</v>
      </c>
      <c r="P137" s="97">
        <v>0</v>
      </c>
      <c r="Q137" s="98">
        <f t="shared" si="2"/>
        <v>0</v>
      </c>
      <c r="AO137" s="99" t="s">
        <v>115</v>
      </c>
      <c r="AQ137" s="99" t="s">
        <v>128</v>
      </c>
      <c r="AR137" s="99" t="s">
        <v>73</v>
      </c>
      <c r="AV137" s="10" t="s">
        <v>107</v>
      </c>
      <c r="BB137" s="100" t="e">
        <f>IF(K137="základní",#REF!,0)</f>
        <v>#REF!</v>
      </c>
      <c r="BC137" s="100">
        <f>IF(K137="snížená",#REF!,0)</f>
        <v>0</v>
      </c>
      <c r="BD137" s="100">
        <f>IF(K137="zákl. přenesená",#REF!,0)</f>
        <v>0</v>
      </c>
      <c r="BE137" s="100">
        <f>IF(K137="sníž. přenesená",#REF!,0)</f>
        <v>0</v>
      </c>
      <c r="BF137" s="100">
        <f>IF(K137="nulová",#REF!,0)</f>
        <v>0</v>
      </c>
      <c r="BG137" s="10" t="s">
        <v>81</v>
      </c>
      <c r="BH137" s="100" t="e">
        <f>ROUND(#REF!*H137,2)</f>
        <v>#REF!</v>
      </c>
      <c r="BI137" s="10" t="s">
        <v>106</v>
      </c>
      <c r="BJ137" s="99" t="s">
        <v>167</v>
      </c>
    </row>
    <row r="138" spans="2:62" s="1" customFormat="1" ht="16.5" customHeight="1">
      <c r="B138" s="22"/>
      <c r="C138" s="101" t="s">
        <v>73</v>
      </c>
      <c r="D138" s="101" t="s">
        <v>128</v>
      </c>
      <c r="E138" s="102" t="s">
        <v>168</v>
      </c>
      <c r="F138" s="103" t="s">
        <v>169</v>
      </c>
      <c r="G138" s="104" t="s">
        <v>105</v>
      </c>
      <c r="H138" s="105">
        <v>2</v>
      </c>
      <c r="I138" s="106"/>
      <c r="J138" s="107" t="s">
        <v>1</v>
      </c>
      <c r="K138" s="108" t="s">
        <v>38</v>
      </c>
      <c r="L138" s="97">
        <v>0</v>
      </c>
      <c r="M138" s="97">
        <f t="shared" si="0"/>
        <v>0</v>
      </c>
      <c r="N138" s="97">
        <v>0</v>
      </c>
      <c r="O138" s="97">
        <f t="shared" si="1"/>
        <v>0</v>
      </c>
      <c r="P138" s="97">
        <v>0</v>
      </c>
      <c r="Q138" s="98">
        <f t="shared" si="2"/>
        <v>0</v>
      </c>
      <c r="AO138" s="99" t="s">
        <v>115</v>
      </c>
      <c r="AQ138" s="99" t="s">
        <v>128</v>
      </c>
      <c r="AR138" s="99" t="s">
        <v>73</v>
      </c>
      <c r="AV138" s="10" t="s">
        <v>107</v>
      </c>
      <c r="BB138" s="100" t="e">
        <f>IF(K138="základní",#REF!,0)</f>
        <v>#REF!</v>
      </c>
      <c r="BC138" s="100">
        <f>IF(K138="snížená",#REF!,0)</f>
        <v>0</v>
      </c>
      <c r="BD138" s="100">
        <f>IF(K138="zákl. přenesená",#REF!,0)</f>
        <v>0</v>
      </c>
      <c r="BE138" s="100">
        <f>IF(K138="sníž. přenesená",#REF!,0)</f>
        <v>0</v>
      </c>
      <c r="BF138" s="100">
        <f>IF(K138="nulová",#REF!,0)</f>
        <v>0</v>
      </c>
      <c r="BG138" s="10" t="s">
        <v>81</v>
      </c>
      <c r="BH138" s="100" t="e">
        <f>ROUND(#REF!*H138,2)</f>
        <v>#REF!</v>
      </c>
      <c r="BI138" s="10" t="s">
        <v>106</v>
      </c>
      <c r="BJ138" s="99" t="s">
        <v>170</v>
      </c>
    </row>
    <row r="139" spans="2:62" s="1" customFormat="1" ht="24.2" customHeight="1">
      <c r="B139" s="22"/>
      <c r="C139" s="101" t="s">
        <v>73</v>
      </c>
      <c r="D139" s="101" t="s">
        <v>128</v>
      </c>
      <c r="E139" s="102" t="s">
        <v>171</v>
      </c>
      <c r="F139" s="103" t="s">
        <v>172</v>
      </c>
      <c r="G139" s="104" t="s">
        <v>105</v>
      </c>
      <c r="H139" s="105">
        <v>20</v>
      </c>
      <c r="I139" s="106"/>
      <c r="J139" s="107" t="s">
        <v>1</v>
      </c>
      <c r="K139" s="108" t="s">
        <v>38</v>
      </c>
      <c r="L139" s="97">
        <v>0</v>
      </c>
      <c r="M139" s="97">
        <f t="shared" si="0"/>
        <v>0</v>
      </c>
      <c r="N139" s="97">
        <v>0</v>
      </c>
      <c r="O139" s="97">
        <f t="shared" si="1"/>
        <v>0</v>
      </c>
      <c r="P139" s="97">
        <v>0</v>
      </c>
      <c r="Q139" s="98">
        <f t="shared" si="2"/>
        <v>0</v>
      </c>
      <c r="AO139" s="99" t="s">
        <v>115</v>
      </c>
      <c r="AQ139" s="99" t="s">
        <v>128</v>
      </c>
      <c r="AR139" s="99" t="s">
        <v>73</v>
      </c>
      <c r="AV139" s="10" t="s">
        <v>107</v>
      </c>
      <c r="BB139" s="100" t="e">
        <f>IF(K139="základní",#REF!,0)</f>
        <v>#REF!</v>
      </c>
      <c r="BC139" s="100">
        <f>IF(K139="snížená",#REF!,0)</f>
        <v>0</v>
      </c>
      <c r="BD139" s="100">
        <f>IF(K139="zákl. přenesená",#REF!,0)</f>
        <v>0</v>
      </c>
      <c r="BE139" s="100">
        <f>IF(K139="sníž. přenesená",#REF!,0)</f>
        <v>0</v>
      </c>
      <c r="BF139" s="100">
        <f>IF(K139="nulová",#REF!,0)</f>
        <v>0</v>
      </c>
      <c r="BG139" s="10" t="s">
        <v>81</v>
      </c>
      <c r="BH139" s="100" t="e">
        <f>ROUND(#REF!*H139,2)</f>
        <v>#REF!</v>
      </c>
      <c r="BI139" s="10" t="s">
        <v>106</v>
      </c>
      <c r="BJ139" s="99" t="s">
        <v>173</v>
      </c>
    </row>
    <row r="140" spans="2:62" s="1" customFormat="1" ht="16.5" customHeight="1">
      <c r="B140" s="22"/>
      <c r="C140" s="101" t="s">
        <v>73</v>
      </c>
      <c r="D140" s="101" t="s">
        <v>128</v>
      </c>
      <c r="E140" s="102" t="s">
        <v>174</v>
      </c>
      <c r="F140" s="103" t="s">
        <v>175</v>
      </c>
      <c r="G140" s="104" t="s">
        <v>105</v>
      </c>
      <c r="H140" s="105">
        <v>2</v>
      </c>
      <c r="I140" s="106"/>
      <c r="J140" s="107" t="s">
        <v>1</v>
      </c>
      <c r="K140" s="108" t="s">
        <v>38</v>
      </c>
      <c r="L140" s="97">
        <v>0</v>
      </c>
      <c r="M140" s="97">
        <f t="shared" si="0"/>
        <v>0</v>
      </c>
      <c r="N140" s="97">
        <v>0</v>
      </c>
      <c r="O140" s="97">
        <f t="shared" si="1"/>
        <v>0</v>
      </c>
      <c r="P140" s="97">
        <v>0</v>
      </c>
      <c r="Q140" s="98">
        <f t="shared" si="2"/>
        <v>0</v>
      </c>
      <c r="AO140" s="99" t="s">
        <v>115</v>
      </c>
      <c r="AQ140" s="99" t="s">
        <v>128</v>
      </c>
      <c r="AR140" s="99" t="s">
        <v>73</v>
      </c>
      <c r="AV140" s="10" t="s">
        <v>107</v>
      </c>
      <c r="BB140" s="100" t="e">
        <f>IF(K140="základní",#REF!,0)</f>
        <v>#REF!</v>
      </c>
      <c r="BC140" s="100">
        <f>IF(K140="snížená",#REF!,0)</f>
        <v>0</v>
      </c>
      <c r="BD140" s="100">
        <f>IF(K140="zákl. přenesená",#REF!,0)</f>
        <v>0</v>
      </c>
      <c r="BE140" s="100">
        <f>IF(K140="sníž. přenesená",#REF!,0)</f>
        <v>0</v>
      </c>
      <c r="BF140" s="100">
        <f>IF(K140="nulová",#REF!,0)</f>
        <v>0</v>
      </c>
      <c r="BG140" s="10" t="s">
        <v>81</v>
      </c>
      <c r="BH140" s="100" t="e">
        <f>ROUND(#REF!*H140,2)</f>
        <v>#REF!</v>
      </c>
      <c r="BI140" s="10" t="s">
        <v>106</v>
      </c>
      <c r="BJ140" s="99" t="s">
        <v>176</v>
      </c>
    </row>
    <row r="141" spans="2:62" s="1" customFormat="1" ht="16.5" customHeight="1">
      <c r="B141" s="22"/>
      <c r="C141" s="101" t="s">
        <v>73</v>
      </c>
      <c r="D141" s="101" t="s">
        <v>128</v>
      </c>
      <c r="E141" s="102" t="s">
        <v>177</v>
      </c>
      <c r="F141" s="103" t="s">
        <v>178</v>
      </c>
      <c r="G141" s="104" t="s">
        <v>105</v>
      </c>
      <c r="H141" s="105">
        <v>2</v>
      </c>
      <c r="I141" s="106"/>
      <c r="J141" s="107" t="s">
        <v>1</v>
      </c>
      <c r="K141" s="108" t="s">
        <v>38</v>
      </c>
      <c r="L141" s="97">
        <v>0</v>
      </c>
      <c r="M141" s="97">
        <f t="shared" si="0"/>
        <v>0</v>
      </c>
      <c r="N141" s="97">
        <v>0</v>
      </c>
      <c r="O141" s="97">
        <f t="shared" si="1"/>
        <v>0</v>
      </c>
      <c r="P141" s="97">
        <v>0</v>
      </c>
      <c r="Q141" s="98">
        <f t="shared" si="2"/>
        <v>0</v>
      </c>
      <c r="AO141" s="99" t="s">
        <v>115</v>
      </c>
      <c r="AQ141" s="99" t="s">
        <v>128</v>
      </c>
      <c r="AR141" s="99" t="s">
        <v>73</v>
      </c>
      <c r="AV141" s="10" t="s">
        <v>107</v>
      </c>
      <c r="BB141" s="100" t="e">
        <f>IF(K141="základní",#REF!,0)</f>
        <v>#REF!</v>
      </c>
      <c r="BC141" s="100">
        <f>IF(K141="snížená",#REF!,0)</f>
        <v>0</v>
      </c>
      <c r="BD141" s="100">
        <f>IF(K141="zákl. přenesená",#REF!,0)</f>
        <v>0</v>
      </c>
      <c r="BE141" s="100">
        <f>IF(K141="sníž. přenesená",#REF!,0)</f>
        <v>0</v>
      </c>
      <c r="BF141" s="100">
        <f>IF(K141="nulová",#REF!,0)</f>
        <v>0</v>
      </c>
      <c r="BG141" s="10" t="s">
        <v>81</v>
      </c>
      <c r="BH141" s="100" t="e">
        <f>ROUND(#REF!*H141,2)</f>
        <v>#REF!</v>
      </c>
      <c r="BI141" s="10" t="s">
        <v>106</v>
      </c>
      <c r="BJ141" s="99" t="s">
        <v>179</v>
      </c>
    </row>
    <row r="142" spans="2:62" s="1" customFormat="1" ht="24.2" customHeight="1">
      <c r="B142" s="22"/>
      <c r="C142" s="101" t="s">
        <v>73</v>
      </c>
      <c r="D142" s="101" t="s">
        <v>128</v>
      </c>
      <c r="E142" s="102" t="s">
        <v>180</v>
      </c>
      <c r="F142" s="103" t="s">
        <v>181</v>
      </c>
      <c r="G142" s="104" t="s">
        <v>105</v>
      </c>
      <c r="H142" s="105">
        <v>2</v>
      </c>
      <c r="I142" s="106"/>
      <c r="J142" s="107" t="s">
        <v>1</v>
      </c>
      <c r="K142" s="108" t="s">
        <v>38</v>
      </c>
      <c r="L142" s="97">
        <v>0</v>
      </c>
      <c r="M142" s="97">
        <f t="shared" si="0"/>
        <v>0</v>
      </c>
      <c r="N142" s="97">
        <v>0</v>
      </c>
      <c r="O142" s="97">
        <f t="shared" si="1"/>
        <v>0</v>
      </c>
      <c r="P142" s="97">
        <v>0</v>
      </c>
      <c r="Q142" s="98">
        <f t="shared" si="2"/>
        <v>0</v>
      </c>
      <c r="AO142" s="99" t="s">
        <v>115</v>
      </c>
      <c r="AQ142" s="99" t="s">
        <v>128</v>
      </c>
      <c r="AR142" s="99" t="s">
        <v>73</v>
      </c>
      <c r="AV142" s="10" t="s">
        <v>107</v>
      </c>
      <c r="BB142" s="100" t="e">
        <f>IF(K142="základní",#REF!,0)</f>
        <v>#REF!</v>
      </c>
      <c r="BC142" s="100">
        <f>IF(K142="snížená",#REF!,0)</f>
        <v>0</v>
      </c>
      <c r="BD142" s="100">
        <f>IF(K142="zákl. přenesená",#REF!,0)</f>
        <v>0</v>
      </c>
      <c r="BE142" s="100">
        <f>IF(K142="sníž. přenesená",#REF!,0)</f>
        <v>0</v>
      </c>
      <c r="BF142" s="100">
        <f>IF(K142="nulová",#REF!,0)</f>
        <v>0</v>
      </c>
      <c r="BG142" s="10" t="s">
        <v>81</v>
      </c>
      <c r="BH142" s="100" t="e">
        <f>ROUND(#REF!*H142,2)</f>
        <v>#REF!</v>
      </c>
      <c r="BI142" s="10" t="s">
        <v>106</v>
      </c>
      <c r="BJ142" s="99" t="s">
        <v>182</v>
      </c>
    </row>
    <row r="143" spans="2:62" s="1" customFormat="1" ht="123" customHeight="1">
      <c r="B143" s="22"/>
      <c r="C143" s="90" t="s">
        <v>73</v>
      </c>
      <c r="D143" s="90" t="s">
        <v>102</v>
      </c>
      <c r="E143" s="91" t="s">
        <v>183</v>
      </c>
      <c r="F143" s="92" t="s">
        <v>184</v>
      </c>
      <c r="G143" s="93" t="s">
        <v>105</v>
      </c>
      <c r="H143" s="94">
        <v>1000</v>
      </c>
      <c r="I143" s="22"/>
      <c r="J143" s="95" t="s">
        <v>1</v>
      </c>
      <c r="K143" s="96" t="s">
        <v>38</v>
      </c>
      <c r="L143" s="97">
        <v>0</v>
      </c>
      <c r="M143" s="97">
        <f t="shared" si="0"/>
        <v>0</v>
      </c>
      <c r="N143" s="97">
        <v>0</v>
      </c>
      <c r="O143" s="97">
        <f t="shared" si="1"/>
        <v>0</v>
      </c>
      <c r="P143" s="97">
        <v>0</v>
      </c>
      <c r="Q143" s="98">
        <f t="shared" si="2"/>
        <v>0</v>
      </c>
      <c r="AO143" s="99" t="s">
        <v>106</v>
      </c>
      <c r="AQ143" s="99" t="s">
        <v>102</v>
      </c>
      <c r="AR143" s="99" t="s">
        <v>73</v>
      </c>
      <c r="AV143" s="10" t="s">
        <v>107</v>
      </c>
      <c r="BB143" s="100" t="e">
        <f>IF(K143="základní",#REF!,0)</f>
        <v>#REF!</v>
      </c>
      <c r="BC143" s="100">
        <f>IF(K143="snížená",#REF!,0)</f>
        <v>0</v>
      </c>
      <c r="BD143" s="100">
        <f>IF(K143="zákl. přenesená",#REF!,0)</f>
        <v>0</v>
      </c>
      <c r="BE143" s="100">
        <f>IF(K143="sníž. přenesená",#REF!,0)</f>
        <v>0</v>
      </c>
      <c r="BF143" s="100">
        <f>IF(K143="nulová",#REF!,0)</f>
        <v>0</v>
      </c>
      <c r="BG143" s="10" t="s">
        <v>81</v>
      </c>
      <c r="BH143" s="100" t="e">
        <f>ROUND(#REF!*H143,2)</f>
        <v>#REF!</v>
      </c>
      <c r="BI143" s="10" t="s">
        <v>106</v>
      </c>
      <c r="BJ143" s="99" t="s">
        <v>185</v>
      </c>
    </row>
    <row r="144" spans="2:62" s="1" customFormat="1" ht="55.5" customHeight="1">
      <c r="B144" s="22"/>
      <c r="C144" s="90" t="s">
        <v>73</v>
      </c>
      <c r="D144" s="90" t="s">
        <v>102</v>
      </c>
      <c r="E144" s="91" t="s">
        <v>186</v>
      </c>
      <c r="F144" s="92" t="s">
        <v>187</v>
      </c>
      <c r="G144" s="93" t="s">
        <v>105</v>
      </c>
      <c r="H144" s="94">
        <v>48</v>
      </c>
      <c r="I144" s="22"/>
      <c r="J144" s="95" t="s">
        <v>1</v>
      </c>
      <c r="K144" s="96" t="s">
        <v>38</v>
      </c>
      <c r="L144" s="97">
        <v>0</v>
      </c>
      <c r="M144" s="97">
        <f t="shared" si="0"/>
        <v>0</v>
      </c>
      <c r="N144" s="97">
        <v>0</v>
      </c>
      <c r="O144" s="97">
        <f t="shared" si="1"/>
        <v>0</v>
      </c>
      <c r="P144" s="97">
        <v>0</v>
      </c>
      <c r="Q144" s="98">
        <f t="shared" si="2"/>
        <v>0</v>
      </c>
      <c r="AO144" s="99" t="s">
        <v>106</v>
      </c>
      <c r="AQ144" s="99" t="s">
        <v>102</v>
      </c>
      <c r="AR144" s="99" t="s">
        <v>73</v>
      </c>
      <c r="AV144" s="10" t="s">
        <v>107</v>
      </c>
      <c r="BB144" s="100" t="e">
        <f>IF(K144="základní",#REF!,0)</f>
        <v>#REF!</v>
      </c>
      <c r="BC144" s="100">
        <f>IF(K144="snížená",#REF!,0)</f>
        <v>0</v>
      </c>
      <c r="BD144" s="100">
        <f>IF(K144="zákl. přenesená",#REF!,0)</f>
        <v>0</v>
      </c>
      <c r="BE144" s="100">
        <f>IF(K144="sníž. přenesená",#REF!,0)</f>
        <v>0</v>
      </c>
      <c r="BF144" s="100">
        <f>IF(K144="nulová",#REF!,0)</f>
        <v>0</v>
      </c>
      <c r="BG144" s="10" t="s">
        <v>81</v>
      </c>
      <c r="BH144" s="100" t="e">
        <f>ROUND(#REF!*H144,2)</f>
        <v>#REF!</v>
      </c>
      <c r="BI144" s="10" t="s">
        <v>106</v>
      </c>
      <c r="BJ144" s="99" t="s">
        <v>188</v>
      </c>
    </row>
    <row r="145" spans="2:62" s="1" customFormat="1" ht="55.5" customHeight="1">
      <c r="B145" s="22"/>
      <c r="C145" s="90" t="s">
        <v>73</v>
      </c>
      <c r="D145" s="90" t="s">
        <v>102</v>
      </c>
      <c r="E145" s="91" t="s">
        <v>189</v>
      </c>
      <c r="F145" s="92" t="s">
        <v>190</v>
      </c>
      <c r="G145" s="93" t="s">
        <v>105</v>
      </c>
      <c r="H145" s="94">
        <v>13</v>
      </c>
      <c r="I145" s="22"/>
      <c r="J145" s="95" t="s">
        <v>1</v>
      </c>
      <c r="K145" s="96" t="s">
        <v>38</v>
      </c>
      <c r="L145" s="97">
        <v>0</v>
      </c>
      <c r="M145" s="97">
        <f t="shared" si="0"/>
        <v>0</v>
      </c>
      <c r="N145" s="97">
        <v>0</v>
      </c>
      <c r="O145" s="97">
        <f t="shared" si="1"/>
        <v>0</v>
      </c>
      <c r="P145" s="97">
        <v>0</v>
      </c>
      <c r="Q145" s="98">
        <f t="shared" si="2"/>
        <v>0</v>
      </c>
      <c r="AO145" s="99" t="s">
        <v>106</v>
      </c>
      <c r="AQ145" s="99" t="s">
        <v>102</v>
      </c>
      <c r="AR145" s="99" t="s">
        <v>73</v>
      </c>
      <c r="AV145" s="10" t="s">
        <v>107</v>
      </c>
      <c r="BB145" s="100" t="e">
        <f>IF(K145="základní",#REF!,0)</f>
        <v>#REF!</v>
      </c>
      <c r="BC145" s="100">
        <f>IF(K145="snížená",#REF!,0)</f>
        <v>0</v>
      </c>
      <c r="BD145" s="100">
        <f>IF(K145="zákl. přenesená",#REF!,0)</f>
        <v>0</v>
      </c>
      <c r="BE145" s="100">
        <f>IF(K145="sníž. přenesená",#REF!,0)</f>
        <v>0</v>
      </c>
      <c r="BF145" s="100">
        <f>IF(K145="nulová",#REF!,0)</f>
        <v>0</v>
      </c>
      <c r="BG145" s="10" t="s">
        <v>81</v>
      </c>
      <c r="BH145" s="100" t="e">
        <f>ROUND(#REF!*H145,2)</f>
        <v>#REF!</v>
      </c>
      <c r="BI145" s="10" t="s">
        <v>106</v>
      </c>
      <c r="BJ145" s="99" t="s">
        <v>191</v>
      </c>
    </row>
    <row r="146" spans="2:62" s="1" customFormat="1" ht="55.5" customHeight="1">
      <c r="B146" s="22"/>
      <c r="C146" s="90" t="s">
        <v>73</v>
      </c>
      <c r="D146" s="90" t="s">
        <v>102</v>
      </c>
      <c r="E146" s="91" t="s">
        <v>192</v>
      </c>
      <c r="F146" s="92" t="s">
        <v>193</v>
      </c>
      <c r="G146" s="93" t="s">
        <v>105</v>
      </c>
      <c r="H146" s="94">
        <v>2</v>
      </c>
      <c r="I146" s="22"/>
      <c r="J146" s="95" t="s">
        <v>1</v>
      </c>
      <c r="K146" s="96" t="s">
        <v>38</v>
      </c>
      <c r="L146" s="97">
        <v>0</v>
      </c>
      <c r="M146" s="97">
        <f t="shared" si="0"/>
        <v>0</v>
      </c>
      <c r="N146" s="97">
        <v>0</v>
      </c>
      <c r="O146" s="97">
        <f t="shared" si="1"/>
        <v>0</v>
      </c>
      <c r="P146" s="97">
        <v>0</v>
      </c>
      <c r="Q146" s="98">
        <f t="shared" si="2"/>
        <v>0</v>
      </c>
      <c r="AO146" s="99" t="s">
        <v>106</v>
      </c>
      <c r="AQ146" s="99" t="s">
        <v>102</v>
      </c>
      <c r="AR146" s="99" t="s">
        <v>73</v>
      </c>
      <c r="AV146" s="10" t="s">
        <v>107</v>
      </c>
      <c r="BB146" s="100" t="e">
        <f>IF(K146="základní",#REF!,0)</f>
        <v>#REF!</v>
      </c>
      <c r="BC146" s="100">
        <f>IF(K146="snížená",#REF!,0)</f>
        <v>0</v>
      </c>
      <c r="BD146" s="100">
        <f>IF(K146="zákl. přenesená",#REF!,0)</f>
        <v>0</v>
      </c>
      <c r="BE146" s="100">
        <f>IF(K146="sníž. přenesená",#REF!,0)</f>
        <v>0</v>
      </c>
      <c r="BF146" s="100">
        <f>IF(K146="nulová",#REF!,0)</f>
        <v>0</v>
      </c>
      <c r="BG146" s="10" t="s">
        <v>81</v>
      </c>
      <c r="BH146" s="100" t="e">
        <f>ROUND(#REF!*H146,2)</f>
        <v>#REF!</v>
      </c>
      <c r="BI146" s="10" t="s">
        <v>106</v>
      </c>
      <c r="BJ146" s="99" t="s">
        <v>194</v>
      </c>
    </row>
    <row r="147" spans="2:62" s="1" customFormat="1" ht="55.5" customHeight="1">
      <c r="B147" s="22"/>
      <c r="C147" s="90" t="s">
        <v>73</v>
      </c>
      <c r="D147" s="90" t="s">
        <v>102</v>
      </c>
      <c r="E147" s="91" t="s">
        <v>195</v>
      </c>
      <c r="F147" s="92" t="s">
        <v>196</v>
      </c>
      <c r="G147" s="93" t="s">
        <v>105</v>
      </c>
      <c r="H147" s="94">
        <v>4</v>
      </c>
      <c r="I147" s="22"/>
      <c r="J147" s="95" t="s">
        <v>1</v>
      </c>
      <c r="K147" s="96" t="s">
        <v>38</v>
      </c>
      <c r="L147" s="97">
        <v>0</v>
      </c>
      <c r="M147" s="97">
        <f t="shared" si="0"/>
        <v>0</v>
      </c>
      <c r="N147" s="97">
        <v>0</v>
      </c>
      <c r="O147" s="97">
        <f t="shared" si="1"/>
        <v>0</v>
      </c>
      <c r="P147" s="97">
        <v>0</v>
      </c>
      <c r="Q147" s="98">
        <f t="shared" si="2"/>
        <v>0</v>
      </c>
      <c r="AO147" s="99" t="s">
        <v>106</v>
      </c>
      <c r="AQ147" s="99" t="s">
        <v>102</v>
      </c>
      <c r="AR147" s="99" t="s">
        <v>73</v>
      </c>
      <c r="AV147" s="10" t="s">
        <v>107</v>
      </c>
      <c r="BB147" s="100" t="e">
        <f>IF(K147="základní",#REF!,0)</f>
        <v>#REF!</v>
      </c>
      <c r="BC147" s="100">
        <f>IF(K147="snížená",#REF!,0)</f>
        <v>0</v>
      </c>
      <c r="BD147" s="100">
        <f>IF(K147="zákl. přenesená",#REF!,0)</f>
        <v>0</v>
      </c>
      <c r="BE147" s="100">
        <f>IF(K147="sníž. přenesená",#REF!,0)</f>
        <v>0</v>
      </c>
      <c r="BF147" s="100">
        <f>IF(K147="nulová",#REF!,0)</f>
        <v>0</v>
      </c>
      <c r="BG147" s="10" t="s">
        <v>81</v>
      </c>
      <c r="BH147" s="100" t="e">
        <f>ROUND(#REF!*H147,2)</f>
        <v>#REF!</v>
      </c>
      <c r="BI147" s="10" t="s">
        <v>106</v>
      </c>
      <c r="BJ147" s="99" t="s">
        <v>197</v>
      </c>
    </row>
    <row r="148" spans="2:62" s="1" customFormat="1" ht="66.75" customHeight="1">
      <c r="B148" s="22"/>
      <c r="C148" s="90" t="s">
        <v>73</v>
      </c>
      <c r="D148" s="90" t="s">
        <v>102</v>
      </c>
      <c r="E148" s="91" t="s">
        <v>198</v>
      </c>
      <c r="F148" s="92" t="s">
        <v>199</v>
      </c>
      <c r="G148" s="93" t="s">
        <v>105</v>
      </c>
      <c r="H148" s="94">
        <v>74</v>
      </c>
      <c r="I148" s="22"/>
      <c r="J148" s="95" t="s">
        <v>1</v>
      </c>
      <c r="K148" s="96" t="s">
        <v>38</v>
      </c>
      <c r="L148" s="97">
        <v>0</v>
      </c>
      <c r="M148" s="97">
        <f t="shared" si="0"/>
        <v>0</v>
      </c>
      <c r="N148" s="97">
        <v>0</v>
      </c>
      <c r="O148" s="97">
        <f t="shared" si="1"/>
        <v>0</v>
      </c>
      <c r="P148" s="97">
        <v>0</v>
      </c>
      <c r="Q148" s="98">
        <f t="shared" si="2"/>
        <v>0</v>
      </c>
      <c r="AO148" s="99" t="s">
        <v>106</v>
      </c>
      <c r="AQ148" s="99" t="s">
        <v>102</v>
      </c>
      <c r="AR148" s="99" t="s">
        <v>73</v>
      </c>
      <c r="AV148" s="10" t="s">
        <v>107</v>
      </c>
      <c r="BB148" s="100" t="e">
        <f>IF(K148="základní",#REF!,0)</f>
        <v>#REF!</v>
      </c>
      <c r="BC148" s="100">
        <f>IF(K148="snížená",#REF!,0)</f>
        <v>0</v>
      </c>
      <c r="BD148" s="100">
        <f>IF(K148="zákl. přenesená",#REF!,0)</f>
        <v>0</v>
      </c>
      <c r="BE148" s="100">
        <f>IF(K148="sníž. přenesená",#REF!,0)</f>
        <v>0</v>
      </c>
      <c r="BF148" s="100">
        <f>IF(K148="nulová",#REF!,0)</f>
        <v>0</v>
      </c>
      <c r="BG148" s="10" t="s">
        <v>81</v>
      </c>
      <c r="BH148" s="100" t="e">
        <f>ROUND(#REF!*H148,2)</f>
        <v>#REF!</v>
      </c>
      <c r="BI148" s="10" t="s">
        <v>106</v>
      </c>
      <c r="BJ148" s="99" t="s">
        <v>200</v>
      </c>
    </row>
    <row r="149" spans="2:62" s="1" customFormat="1" ht="62.65" customHeight="1">
      <c r="B149" s="22"/>
      <c r="C149" s="90" t="s">
        <v>73</v>
      </c>
      <c r="D149" s="90" t="s">
        <v>102</v>
      </c>
      <c r="E149" s="91" t="s">
        <v>201</v>
      </c>
      <c r="F149" s="92" t="s">
        <v>202</v>
      </c>
      <c r="G149" s="93" t="s">
        <v>105</v>
      </c>
      <c r="H149" s="94">
        <v>14</v>
      </c>
      <c r="I149" s="22"/>
      <c r="J149" s="95" t="s">
        <v>1</v>
      </c>
      <c r="K149" s="96" t="s">
        <v>38</v>
      </c>
      <c r="L149" s="97">
        <v>0</v>
      </c>
      <c r="M149" s="97">
        <f t="shared" ref="M149:M180" si="3">L149*H149</f>
        <v>0</v>
      </c>
      <c r="N149" s="97">
        <v>0</v>
      </c>
      <c r="O149" s="97">
        <f t="shared" ref="O149:O180" si="4">N149*H149</f>
        <v>0</v>
      </c>
      <c r="P149" s="97">
        <v>0</v>
      </c>
      <c r="Q149" s="98">
        <f t="shared" ref="Q149:Q180" si="5">P149*H149</f>
        <v>0</v>
      </c>
      <c r="AO149" s="99" t="s">
        <v>106</v>
      </c>
      <c r="AQ149" s="99" t="s">
        <v>102</v>
      </c>
      <c r="AR149" s="99" t="s">
        <v>73</v>
      </c>
      <c r="AV149" s="10" t="s">
        <v>107</v>
      </c>
      <c r="BB149" s="100" t="e">
        <f>IF(K149="základní",#REF!,0)</f>
        <v>#REF!</v>
      </c>
      <c r="BC149" s="100">
        <f>IF(K149="snížená",#REF!,0)</f>
        <v>0</v>
      </c>
      <c r="BD149" s="100">
        <f>IF(K149="zákl. přenesená",#REF!,0)</f>
        <v>0</v>
      </c>
      <c r="BE149" s="100">
        <f>IF(K149="sníž. přenesená",#REF!,0)</f>
        <v>0</v>
      </c>
      <c r="BF149" s="100">
        <f>IF(K149="nulová",#REF!,0)</f>
        <v>0</v>
      </c>
      <c r="BG149" s="10" t="s">
        <v>81</v>
      </c>
      <c r="BH149" s="100" t="e">
        <f>ROUND(#REF!*H149,2)</f>
        <v>#REF!</v>
      </c>
      <c r="BI149" s="10" t="s">
        <v>106</v>
      </c>
      <c r="BJ149" s="99" t="s">
        <v>203</v>
      </c>
    </row>
    <row r="150" spans="2:62" s="1" customFormat="1" ht="66.75" customHeight="1">
      <c r="B150" s="22"/>
      <c r="C150" s="90" t="s">
        <v>73</v>
      </c>
      <c r="D150" s="90" t="s">
        <v>102</v>
      </c>
      <c r="E150" s="91" t="s">
        <v>204</v>
      </c>
      <c r="F150" s="92" t="s">
        <v>205</v>
      </c>
      <c r="G150" s="93" t="s">
        <v>105</v>
      </c>
      <c r="H150" s="94">
        <v>17</v>
      </c>
      <c r="I150" s="22"/>
      <c r="J150" s="95" t="s">
        <v>1</v>
      </c>
      <c r="K150" s="96" t="s">
        <v>38</v>
      </c>
      <c r="L150" s="97">
        <v>0</v>
      </c>
      <c r="M150" s="97">
        <f t="shared" si="3"/>
        <v>0</v>
      </c>
      <c r="N150" s="97">
        <v>0</v>
      </c>
      <c r="O150" s="97">
        <f t="shared" si="4"/>
        <v>0</v>
      </c>
      <c r="P150" s="97">
        <v>0</v>
      </c>
      <c r="Q150" s="98">
        <f t="shared" si="5"/>
        <v>0</v>
      </c>
      <c r="AO150" s="99" t="s">
        <v>106</v>
      </c>
      <c r="AQ150" s="99" t="s">
        <v>102</v>
      </c>
      <c r="AR150" s="99" t="s">
        <v>73</v>
      </c>
      <c r="AV150" s="10" t="s">
        <v>107</v>
      </c>
      <c r="BB150" s="100" t="e">
        <f>IF(K150="základní",#REF!,0)</f>
        <v>#REF!</v>
      </c>
      <c r="BC150" s="100">
        <f>IF(K150="snížená",#REF!,0)</f>
        <v>0</v>
      </c>
      <c r="BD150" s="100">
        <f>IF(K150="zákl. přenesená",#REF!,0)</f>
        <v>0</v>
      </c>
      <c r="BE150" s="100">
        <f>IF(K150="sníž. přenesená",#REF!,0)</f>
        <v>0</v>
      </c>
      <c r="BF150" s="100">
        <f>IF(K150="nulová",#REF!,0)</f>
        <v>0</v>
      </c>
      <c r="BG150" s="10" t="s">
        <v>81</v>
      </c>
      <c r="BH150" s="100" t="e">
        <f>ROUND(#REF!*H150,2)</f>
        <v>#REF!</v>
      </c>
      <c r="BI150" s="10" t="s">
        <v>106</v>
      </c>
      <c r="BJ150" s="99" t="s">
        <v>206</v>
      </c>
    </row>
    <row r="151" spans="2:62" s="1" customFormat="1" ht="49.15" customHeight="1">
      <c r="B151" s="22"/>
      <c r="C151" s="90" t="s">
        <v>73</v>
      </c>
      <c r="D151" s="90" t="s">
        <v>102</v>
      </c>
      <c r="E151" s="91" t="s">
        <v>207</v>
      </c>
      <c r="F151" s="92" t="s">
        <v>208</v>
      </c>
      <c r="G151" s="93" t="s">
        <v>105</v>
      </c>
      <c r="H151" s="94">
        <v>1</v>
      </c>
      <c r="I151" s="22"/>
      <c r="J151" s="95" t="s">
        <v>1</v>
      </c>
      <c r="K151" s="96" t="s">
        <v>38</v>
      </c>
      <c r="L151" s="97">
        <v>0</v>
      </c>
      <c r="M151" s="97">
        <f t="shared" si="3"/>
        <v>0</v>
      </c>
      <c r="N151" s="97">
        <v>0</v>
      </c>
      <c r="O151" s="97">
        <f t="shared" si="4"/>
        <v>0</v>
      </c>
      <c r="P151" s="97">
        <v>0</v>
      </c>
      <c r="Q151" s="98">
        <f t="shared" si="5"/>
        <v>0</v>
      </c>
      <c r="AO151" s="99" t="s">
        <v>106</v>
      </c>
      <c r="AQ151" s="99" t="s">
        <v>102</v>
      </c>
      <c r="AR151" s="99" t="s">
        <v>73</v>
      </c>
      <c r="AV151" s="10" t="s">
        <v>107</v>
      </c>
      <c r="BB151" s="100" t="e">
        <f>IF(K151="základní",#REF!,0)</f>
        <v>#REF!</v>
      </c>
      <c r="BC151" s="100">
        <f>IF(K151="snížená",#REF!,0)</f>
        <v>0</v>
      </c>
      <c r="BD151" s="100">
        <f>IF(K151="zákl. přenesená",#REF!,0)</f>
        <v>0</v>
      </c>
      <c r="BE151" s="100">
        <f>IF(K151="sníž. přenesená",#REF!,0)</f>
        <v>0</v>
      </c>
      <c r="BF151" s="100">
        <f>IF(K151="nulová",#REF!,0)</f>
        <v>0</v>
      </c>
      <c r="BG151" s="10" t="s">
        <v>81</v>
      </c>
      <c r="BH151" s="100" t="e">
        <f>ROUND(#REF!*H151,2)</f>
        <v>#REF!</v>
      </c>
      <c r="BI151" s="10" t="s">
        <v>106</v>
      </c>
      <c r="BJ151" s="99" t="s">
        <v>209</v>
      </c>
    </row>
    <row r="152" spans="2:62" s="1" customFormat="1" ht="55.5" customHeight="1">
      <c r="B152" s="22"/>
      <c r="C152" s="90" t="s">
        <v>73</v>
      </c>
      <c r="D152" s="90" t="s">
        <v>102</v>
      </c>
      <c r="E152" s="91" t="s">
        <v>210</v>
      </c>
      <c r="F152" s="92" t="s">
        <v>211</v>
      </c>
      <c r="G152" s="93" t="s">
        <v>105</v>
      </c>
      <c r="H152" s="94">
        <v>61</v>
      </c>
      <c r="I152" s="22"/>
      <c r="J152" s="95" t="s">
        <v>1</v>
      </c>
      <c r="K152" s="96" t="s">
        <v>38</v>
      </c>
      <c r="L152" s="97">
        <v>0</v>
      </c>
      <c r="M152" s="97">
        <f t="shared" si="3"/>
        <v>0</v>
      </c>
      <c r="N152" s="97">
        <v>0</v>
      </c>
      <c r="O152" s="97">
        <f t="shared" si="4"/>
        <v>0</v>
      </c>
      <c r="P152" s="97">
        <v>0</v>
      </c>
      <c r="Q152" s="98">
        <f t="shared" si="5"/>
        <v>0</v>
      </c>
      <c r="AO152" s="99" t="s">
        <v>106</v>
      </c>
      <c r="AQ152" s="99" t="s">
        <v>102</v>
      </c>
      <c r="AR152" s="99" t="s">
        <v>73</v>
      </c>
      <c r="AV152" s="10" t="s">
        <v>107</v>
      </c>
      <c r="BB152" s="100" t="e">
        <f>IF(K152="základní",#REF!,0)</f>
        <v>#REF!</v>
      </c>
      <c r="BC152" s="100">
        <f>IF(K152="snížená",#REF!,0)</f>
        <v>0</v>
      </c>
      <c r="BD152" s="100">
        <f>IF(K152="zákl. přenesená",#REF!,0)</f>
        <v>0</v>
      </c>
      <c r="BE152" s="100">
        <f>IF(K152="sníž. přenesená",#REF!,0)</f>
        <v>0</v>
      </c>
      <c r="BF152" s="100">
        <f>IF(K152="nulová",#REF!,0)</f>
        <v>0</v>
      </c>
      <c r="BG152" s="10" t="s">
        <v>81</v>
      </c>
      <c r="BH152" s="100" t="e">
        <f>ROUND(#REF!*H152,2)</f>
        <v>#REF!</v>
      </c>
      <c r="BI152" s="10" t="s">
        <v>106</v>
      </c>
      <c r="BJ152" s="99" t="s">
        <v>212</v>
      </c>
    </row>
    <row r="153" spans="2:62" s="1" customFormat="1" ht="55.5" customHeight="1">
      <c r="B153" s="22"/>
      <c r="C153" s="90" t="s">
        <v>73</v>
      </c>
      <c r="D153" s="90" t="s">
        <v>102</v>
      </c>
      <c r="E153" s="91" t="s">
        <v>213</v>
      </c>
      <c r="F153" s="92" t="s">
        <v>214</v>
      </c>
      <c r="G153" s="93" t="s">
        <v>105</v>
      </c>
      <c r="H153" s="94">
        <v>1</v>
      </c>
      <c r="I153" s="22"/>
      <c r="J153" s="95" t="s">
        <v>1</v>
      </c>
      <c r="K153" s="96" t="s">
        <v>38</v>
      </c>
      <c r="L153" s="97">
        <v>0</v>
      </c>
      <c r="M153" s="97">
        <f t="shared" si="3"/>
        <v>0</v>
      </c>
      <c r="N153" s="97">
        <v>0</v>
      </c>
      <c r="O153" s="97">
        <f t="shared" si="4"/>
        <v>0</v>
      </c>
      <c r="P153" s="97">
        <v>0</v>
      </c>
      <c r="Q153" s="98">
        <f t="shared" si="5"/>
        <v>0</v>
      </c>
      <c r="AO153" s="99" t="s">
        <v>106</v>
      </c>
      <c r="AQ153" s="99" t="s">
        <v>102</v>
      </c>
      <c r="AR153" s="99" t="s">
        <v>73</v>
      </c>
      <c r="AV153" s="10" t="s">
        <v>107</v>
      </c>
      <c r="BB153" s="100" t="e">
        <f>IF(K153="základní",#REF!,0)</f>
        <v>#REF!</v>
      </c>
      <c r="BC153" s="100">
        <f>IF(K153="snížená",#REF!,0)</f>
        <v>0</v>
      </c>
      <c r="BD153" s="100">
        <f>IF(K153="zákl. přenesená",#REF!,0)</f>
        <v>0</v>
      </c>
      <c r="BE153" s="100">
        <f>IF(K153="sníž. přenesená",#REF!,0)</f>
        <v>0</v>
      </c>
      <c r="BF153" s="100">
        <f>IF(K153="nulová",#REF!,0)</f>
        <v>0</v>
      </c>
      <c r="BG153" s="10" t="s">
        <v>81</v>
      </c>
      <c r="BH153" s="100" t="e">
        <f>ROUND(#REF!*H153,2)</f>
        <v>#REF!</v>
      </c>
      <c r="BI153" s="10" t="s">
        <v>106</v>
      </c>
      <c r="BJ153" s="99" t="s">
        <v>215</v>
      </c>
    </row>
    <row r="154" spans="2:62" s="1" customFormat="1" ht="55.5" customHeight="1">
      <c r="B154" s="22"/>
      <c r="C154" s="90" t="s">
        <v>73</v>
      </c>
      <c r="D154" s="90" t="s">
        <v>102</v>
      </c>
      <c r="E154" s="91" t="s">
        <v>216</v>
      </c>
      <c r="F154" s="92" t="s">
        <v>217</v>
      </c>
      <c r="G154" s="93" t="s">
        <v>105</v>
      </c>
      <c r="H154" s="94">
        <v>49</v>
      </c>
      <c r="I154" s="22"/>
      <c r="J154" s="95" t="s">
        <v>1</v>
      </c>
      <c r="K154" s="96" t="s">
        <v>38</v>
      </c>
      <c r="L154" s="97">
        <v>0</v>
      </c>
      <c r="M154" s="97">
        <f t="shared" si="3"/>
        <v>0</v>
      </c>
      <c r="N154" s="97">
        <v>0</v>
      </c>
      <c r="O154" s="97">
        <f t="shared" si="4"/>
        <v>0</v>
      </c>
      <c r="P154" s="97">
        <v>0</v>
      </c>
      <c r="Q154" s="98">
        <f t="shared" si="5"/>
        <v>0</v>
      </c>
      <c r="AO154" s="99" t="s">
        <v>106</v>
      </c>
      <c r="AQ154" s="99" t="s">
        <v>102</v>
      </c>
      <c r="AR154" s="99" t="s">
        <v>73</v>
      </c>
      <c r="AV154" s="10" t="s">
        <v>107</v>
      </c>
      <c r="BB154" s="100" t="e">
        <f>IF(K154="základní",#REF!,0)</f>
        <v>#REF!</v>
      </c>
      <c r="BC154" s="100">
        <f>IF(K154="snížená",#REF!,0)</f>
        <v>0</v>
      </c>
      <c r="BD154" s="100">
        <f>IF(K154="zákl. přenesená",#REF!,0)</f>
        <v>0</v>
      </c>
      <c r="BE154" s="100">
        <f>IF(K154="sníž. přenesená",#REF!,0)</f>
        <v>0</v>
      </c>
      <c r="BF154" s="100">
        <f>IF(K154="nulová",#REF!,0)</f>
        <v>0</v>
      </c>
      <c r="BG154" s="10" t="s">
        <v>81</v>
      </c>
      <c r="BH154" s="100" t="e">
        <f>ROUND(#REF!*H154,2)</f>
        <v>#REF!</v>
      </c>
      <c r="BI154" s="10" t="s">
        <v>106</v>
      </c>
      <c r="BJ154" s="99" t="s">
        <v>218</v>
      </c>
    </row>
    <row r="155" spans="2:62" s="1" customFormat="1" ht="55.5" customHeight="1">
      <c r="B155" s="22"/>
      <c r="C155" s="90" t="s">
        <v>73</v>
      </c>
      <c r="D155" s="90" t="s">
        <v>102</v>
      </c>
      <c r="E155" s="91" t="s">
        <v>219</v>
      </c>
      <c r="F155" s="92" t="s">
        <v>220</v>
      </c>
      <c r="G155" s="93" t="s">
        <v>105</v>
      </c>
      <c r="H155" s="94">
        <v>6880</v>
      </c>
      <c r="I155" s="22"/>
      <c r="J155" s="95" t="s">
        <v>1</v>
      </c>
      <c r="K155" s="96" t="s">
        <v>38</v>
      </c>
      <c r="L155" s="97">
        <v>0</v>
      </c>
      <c r="M155" s="97">
        <f t="shared" si="3"/>
        <v>0</v>
      </c>
      <c r="N155" s="97">
        <v>0</v>
      </c>
      <c r="O155" s="97">
        <f t="shared" si="4"/>
        <v>0</v>
      </c>
      <c r="P155" s="97">
        <v>0</v>
      </c>
      <c r="Q155" s="98">
        <f t="shared" si="5"/>
        <v>0</v>
      </c>
      <c r="AO155" s="99" t="s">
        <v>106</v>
      </c>
      <c r="AQ155" s="99" t="s">
        <v>102</v>
      </c>
      <c r="AR155" s="99" t="s">
        <v>73</v>
      </c>
      <c r="AV155" s="10" t="s">
        <v>107</v>
      </c>
      <c r="BB155" s="100" t="e">
        <f>IF(K155="základní",#REF!,0)</f>
        <v>#REF!</v>
      </c>
      <c r="BC155" s="100">
        <f>IF(K155="snížená",#REF!,0)</f>
        <v>0</v>
      </c>
      <c r="BD155" s="100">
        <f>IF(K155="zákl. přenesená",#REF!,0)</f>
        <v>0</v>
      </c>
      <c r="BE155" s="100">
        <f>IF(K155="sníž. přenesená",#REF!,0)</f>
        <v>0</v>
      </c>
      <c r="BF155" s="100">
        <f>IF(K155="nulová",#REF!,0)</f>
        <v>0</v>
      </c>
      <c r="BG155" s="10" t="s">
        <v>81</v>
      </c>
      <c r="BH155" s="100" t="e">
        <f>ROUND(#REF!*H155,2)</f>
        <v>#REF!</v>
      </c>
      <c r="BI155" s="10" t="s">
        <v>106</v>
      </c>
      <c r="BJ155" s="99" t="s">
        <v>221</v>
      </c>
    </row>
    <row r="156" spans="2:62" s="1" customFormat="1" ht="66.75" customHeight="1">
      <c r="B156" s="22"/>
      <c r="C156" s="90" t="s">
        <v>73</v>
      </c>
      <c r="D156" s="90" t="s">
        <v>102</v>
      </c>
      <c r="E156" s="91" t="s">
        <v>222</v>
      </c>
      <c r="F156" s="92" t="s">
        <v>223</v>
      </c>
      <c r="G156" s="93" t="s">
        <v>105</v>
      </c>
      <c r="H156" s="94">
        <v>631</v>
      </c>
      <c r="I156" s="22"/>
      <c r="J156" s="95" t="s">
        <v>1</v>
      </c>
      <c r="K156" s="96" t="s">
        <v>38</v>
      </c>
      <c r="L156" s="97">
        <v>0</v>
      </c>
      <c r="M156" s="97">
        <f t="shared" si="3"/>
        <v>0</v>
      </c>
      <c r="N156" s="97">
        <v>0</v>
      </c>
      <c r="O156" s="97">
        <f t="shared" si="4"/>
        <v>0</v>
      </c>
      <c r="P156" s="97">
        <v>0</v>
      </c>
      <c r="Q156" s="98">
        <f t="shared" si="5"/>
        <v>0</v>
      </c>
      <c r="AO156" s="99" t="s">
        <v>106</v>
      </c>
      <c r="AQ156" s="99" t="s">
        <v>102</v>
      </c>
      <c r="AR156" s="99" t="s">
        <v>73</v>
      </c>
      <c r="AV156" s="10" t="s">
        <v>107</v>
      </c>
      <c r="BB156" s="100" t="e">
        <f>IF(K156="základní",#REF!,0)</f>
        <v>#REF!</v>
      </c>
      <c r="BC156" s="100">
        <f>IF(K156="snížená",#REF!,0)</f>
        <v>0</v>
      </c>
      <c r="BD156" s="100">
        <f>IF(K156="zákl. přenesená",#REF!,0)</f>
        <v>0</v>
      </c>
      <c r="BE156" s="100">
        <f>IF(K156="sníž. přenesená",#REF!,0)</f>
        <v>0</v>
      </c>
      <c r="BF156" s="100">
        <f>IF(K156="nulová",#REF!,0)</f>
        <v>0</v>
      </c>
      <c r="BG156" s="10" t="s">
        <v>81</v>
      </c>
      <c r="BH156" s="100" t="e">
        <f>ROUND(#REF!*H156,2)</f>
        <v>#REF!</v>
      </c>
      <c r="BI156" s="10" t="s">
        <v>106</v>
      </c>
      <c r="BJ156" s="99" t="s">
        <v>224</v>
      </c>
    </row>
    <row r="157" spans="2:62" s="1" customFormat="1" ht="49.15" customHeight="1">
      <c r="B157" s="22"/>
      <c r="C157" s="90" t="s">
        <v>73</v>
      </c>
      <c r="D157" s="90" t="s">
        <v>102</v>
      </c>
      <c r="E157" s="91" t="s">
        <v>225</v>
      </c>
      <c r="F157" s="92" t="s">
        <v>226</v>
      </c>
      <c r="G157" s="93" t="s">
        <v>105</v>
      </c>
      <c r="H157" s="94">
        <v>20</v>
      </c>
      <c r="I157" s="22"/>
      <c r="J157" s="95" t="s">
        <v>1</v>
      </c>
      <c r="K157" s="96" t="s">
        <v>38</v>
      </c>
      <c r="L157" s="97">
        <v>0</v>
      </c>
      <c r="M157" s="97">
        <f t="shared" si="3"/>
        <v>0</v>
      </c>
      <c r="N157" s="97">
        <v>0</v>
      </c>
      <c r="O157" s="97">
        <f t="shared" si="4"/>
        <v>0</v>
      </c>
      <c r="P157" s="97">
        <v>0</v>
      </c>
      <c r="Q157" s="98">
        <f t="shared" si="5"/>
        <v>0</v>
      </c>
      <c r="AO157" s="99" t="s">
        <v>106</v>
      </c>
      <c r="AQ157" s="99" t="s">
        <v>102</v>
      </c>
      <c r="AR157" s="99" t="s">
        <v>73</v>
      </c>
      <c r="AV157" s="10" t="s">
        <v>107</v>
      </c>
      <c r="BB157" s="100" t="e">
        <f>IF(K157="základní",#REF!,0)</f>
        <v>#REF!</v>
      </c>
      <c r="BC157" s="100">
        <f>IF(K157="snížená",#REF!,0)</f>
        <v>0</v>
      </c>
      <c r="BD157" s="100">
        <f>IF(K157="zákl. přenesená",#REF!,0)</f>
        <v>0</v>
      </c>
      <c r="BE157" s="100">
        <f>IF(K157="sníž. přenesená",#REF!,0)</f>
        <v>0</v>
      </c>
      <c r="BF157" s="100">
        <f>IF(K157="nulová",#REF!,0)</f>
        <v>0</v>
      </c>
      <c r="BG157" s="10" t="s">
        <v>81</v>
      </c>
      <c r="BH157" s="100" t="e">
        <f>ROUND(#REF!*H157,2)</f>
        <v>#REF!</v>
      </c>
      <c r="BI157" s="10" t="s">
        <v>106</v>
      </c>
      <c r="BJ157" s="99" t="s">
        <v>227</v>
      </c>
    </row>
    <row r="158" spans="2:62" s="1" customFormat="1" ht="55.5" customHeight="1">
      <c r="B158" s="22"/>
      <c r="C158" s="90" t="s">
        <v>73</v>
      </c>
      <c r="D158" s="90" t="s">
        <v>102</v>
      </c>
      <c r="E158" s="91" t="s">
        <v>228</v>
      </c>
      <c r="F158" s="92" t="s">
        <v>229</v>
      </c>
      <c r="G158" s="93" t="s">
        <v>105</v>
      </c>
      <c r="H158" s="94">
        <v>201</v>
      </c>
      <c r="I158" s="22"/>
      <c r="J158" s="95" t="s">
        <v>1</v>
      </c>
      <c r="K158" s="96" t="s">
        <v>38</v>
      </c>
      <c r="L158" s="97">
        <v>0</v>
      </c>
      <c r="M158" s="97">
        <f t="shared" si="3"/>
        <v>0</v>
      </c>
      <c r="N158" s="97">
        <v>0</v>
      </c>
      <c r="O158" s="97">
        <f t="shared" si="4"/>
        <v>0</v>
      </c>
      <c r="P158" s="97">
        <v>0</v>
      </c>
      <c r="Q158" s="98">
        <f t="shared" si="5"/>
        <v>0</v>
      </c>
      <c r="AO158" s="99" t="s">
        <v>106</v>
      </c>
      <c r="AQ158" s="99" t="s">
        <v>102</v>
      </c>
      <c r="AR158" s="99" t="s">
        <v>73</v>
      </c>
      <c r="AV158" s="10" t="s">
        <v>107</v>
      </c>
      <c r="BB158" s="100" t="e">
        <f>IF(K158="základní",#REF!,0)</f>
        <v>#REF!</v>
      </c>
      <c r="BC158" s="100">
        <f>IF(K158="snížená",#REF!,0)</f>
        <v>0</v>
      </c>
      <c r="BD158" s="100">
        <f>IF(K158="zákl. přenesená",#REF!,0)</f>
        <v>0</v>
      </c>
      <c r="BE158" s="100">
        <f>IF(K158="sníž. přenesená",#REF!,0)</f>
        <v>0</v>
      </c>
      <c r="BF158" s="100">
        <f>IF(K158="nulová",#REF!,0)</f>
        <v>0</v>
      </c>
      <c r="BG158" s="10" t="s">
        <v>81</v>
      </c>
      <c r="BH158" s="100" t="e">
        <f>ROUND(#REF!*H158,2)</f>
        <v>#REF!</v>
      </c>
      <c r="BI158" s="10" t="s">
        <v>106</v>
      </c>
      <c r="BJ158" s="99" t="s">
        <v>230</v>
      </c>
    </row>
    <row r="159" spans="2:62" s="1" customFormat="1" ht="55.5" customHeight="1">
      <c r="B159" s="22"/>
      <c r="C159" s="90" t="s">
        <v>73</v>
      </c>
      <c r="D159" s="90" t="s">
        <v>102</v>
      </c>
      <c r="E159" s="91" t="s">
        <v>231</v>
      </c>
      <c r="F159" s="92" t="s">
        <v>232</v>
      </c>
      <c r="G159" s="93" t="s">
        <v>105</v>
      </c>
      <c r="H159" s="94">
        <v>179</v>
      </c>
      <c r="I159" s="22"/>
      <c r="J159" s="95" t="s">
        <v>1</v>
      </c>
      <c r="K159" s="96" t="s">
        <v>38</v>
      </c>
      <c r="L159" s="97">
        <v>0</v>
      </c>
      <c r="M159" s="97">
        <f t="shared" si="3"/>
        <v>0</v>
      </c>
      <c r="N159" s="97">
        <v>0</v>
      </c>
      <c r="O159" s="97">
        <f t="shared" si="4"/>
        <v>0</v>
      </c>
      <c r="P159" s="97">
        <v>0</v>
      </c>
      <c r="Q159" s="98">
        <f t="shared" si="5"/>
        <v>0</v>
      </c>
      <c r="AO159" s="99" t="s">
        <v>106</v>
      </c>
      <c r="AQ159" s="99" t="s">
        <v>102</v>
      </c>
      <c r="AR159" s="99" t="s">
        <v>73</v>
      </c>
      <c r="AV159" s="10" t="s">
        <v>107</v>
      </c>
      <c r="BB159" s="100" t="e">
        <f>IF(K159="základní",#REF!,0)</f>
        <v>#REF!</v>
      </c>
      <c r="BC159" s="100">
        <f>IF(K159="snížená",#REF!,0)</f>
        <v>0</v>
      </c>
      <c r="BD159" s="100">
        <f>IF(K159="zákl. přenesená",#REF!,0)</f>
        <v>0</v>
      </c>
      <c r="BE159" s="100">
        <f>IF(K159="sníž. přenesená",#REF!,0)</f>
        <v>0</v>
      </c>
      <c r="BF159" s="100">
        <f>IF(K159="nulová",#REF!,0)</f>
        <v>0</v>
      </c>
      <c r="BG159" s="10" t="s">
        <v>81</v>
      </c>
      <c r="BH159" s="100" t="e">
        <f>ROUND(#REF!*H159,2)</f>
        <v>#REF!</v>
      </c>
      <c r="BI159" s="10" t="s">
        <v>106</v>
      </c>
      <c r="BJ159" s="99" t="s">
        <v>233</v>
      </c>
    </row>
    <row r="160" spans="2:62" s="1" customFormat="1" ht="55.5" customHeight="1">
      <c r="B160" s="22"/>
      <c r="C160" s="90" t="s">
        <v>73</v>
      </c>
      <c r="D160" s="90" t="s">
        <v>102</v>
      </c>
      <c r="E160" s="91" t="s">
        <v>234</v>
      </c>
      <c r="F160" s="92" t="s">
        <v>235</v>
      </c>
      <c r="G160" s="93" t="s">
        <v>105</v>
      </c>
      <c r="H160" s="94">
        <v>165</v>
      </c>
      <c r="I160" s="22"/>
      <c r="J160" s="95" t="s">
        <v>1</v>
      </c>
      <c r="K160" s="96" t="s">
        <v>38</v>
      </c>
      <c r="L160" s="97">
        <v>0</v>
      </c>
      <c r="M160" s="97">
        <f t="shared" si="3"/>
        <v>0</v>
      </c>
      <c r="N160" s="97">
        <v>0</v>
      </c>
      <c r="O160" s="97">
        <f t="shared" si="4"/>
        <v>0</v>
      </c>
      <c r="P160" s="97">
        <v>0</v>
      </c>
      <c r="Q160" s="98">
        <f t="shared" si="5"/>
        <v>0</v>
      </c>
      <c r="AO160" s="99" t="s">
        <v>106</v>
      </c>
      <c r="AQ160" s="99" t="s">
        <v>102</v>
      </c>
      <c r="AR160" s="99" t="s">
        <v>73</v>
      </c>
      <c r="AV160" s="10" t="s">
        <v>107</v>
      </c>
      <c r="BB160" s="100" t="e">
        <f>IF(K160="základní",#REF!,0)</f>
        <v>#REF!</v>
      </c>
      <c r="BC160" s="100">
        <f>IF(K160="snížená",#REF!,0)</f>
        <v>0</v>
      </c>
      <c r="BD160" s="100">
        <f>IF(K160="zákl. přenesená",#REF!,0)</f>
        <v>0</v>
      </c>
      <c r="BE160" s="100">
        <f>IF(K160="sníž. přenesená",#REF!,0)</f>
        <v>0</v>
      </c>
      <c r="BF160" s="100">
        <f>IF(K160="nulová",#REF!,0)</f>
        <v>0</v>
      </c>
      <c r="BG160" s="10" t="s">
        <v>81</v>
      </c>
      <c r="BH160" s="100" t="e">
        <f>ROUND(#REF!*H160,2)</f>
        <v>#REF!</v>
      </c>
      <c r="BI160" s="10" t="s">
        <v>106</v>
      </c>
      <c r="BJ160" s="99" t="s">
        <v>236</v>
      </c>
    </row>
    <row r="161" spans="2:62" s="1" customFormat="1" ht="55.5" customHeight="1">
      <c r="B161" s="22"/>
      <c r="C161" s="90" t="s">
        <v>73</v>
      </c>
      <c r="D161" s="90" t="s">
        <v>102</v>
      </c>
      <c r="E161" s="91" t="s">
        <v>237</v>
      </c>
      <c r="F161" s="92" t="s">
        <v>238</v>
      </c>
      <c r="G161" s="93" t="s">
        <v>105</v>
      </c>
      <c r="H161" s="94">
        <v>15</v>
      </c>
      <c r="I161" s="22"/>
      <c r="J161" s="95" t="s">
        <v>1</v>
      </c>
      <c r="K161" s="96" t="s">
        <v>38</v>
      </c>
      <c r="L161" s="97">
        <v>0</v>
      </c>
      <c r="M161" s="97">
        <f t="shared" si="3"/>
        <v>0</v>
      </c>
      <c r="N161" s="97">
        <v>0</v>
      </c>
      <c r="O161" s="97">
        <f t="shared" si="4"/>
        <v>0</v>
      </c>
      <c r="P161" s="97">
        <v>0</v>
      </c>
      <c r="Q161" s="98">
        <f t="shared" si="5"/>
        <v>0</v>
      </c>
      <c r="AO161" s="99" t="s">
        <v>106</v>
      </c>
      <c r="AQ161" s="99" t="s">
        <v>102</v>
      </c>
      <c r="AR161" s="99" t="s">
        <v>73</v>
      </c>
      <c r="AV161" s="10" t="s">
        <v>107</v>
      </c>
      <c r="BB161" s="100" t="e">
        <f>IF(K161="základní",#REF!,0)</f>
        <v>#REF!</v>
      </c>
      <c r="BC161" s="100">
        <f>IF(K161="snížená",#REF!,0)</f>
        <v>0</v>
      </c>
      <c r="BD161" s="100">
        <f>IF(K161="zákl. přenesená",#REF!,0)</f>
        <v>0</v>
      </c>
      <c r="BE161" s="100">
        <f>IF(K161="sníž. přenesená",#REF!,0)</f>
        <v>0</v>
      </c>
      <c r="BF161" s="100">
        <f>IF(K161="nulová",#REF!,0)</f>
        <v>0</v>
      </c>
      <c r="BG161" s="10" t="s">
        <v>81</v>
      </c>
      <c r="BH161" s="100" t="e">
        <f>ROUND(#REF!*H161,2)</f>
        <v>#REF!</v>
      </c>
      <c r="BI161" s="10" t="s">
        <v>106</v>
      </c>
      <c r="BJ161" s="99" t="s">
        <v>239</v>
      </c>
    </row>
    <row r="162" spans="2:62" s="1" customFormat="1" ht="55.5" customHeight="1">
      <c r="B162" s="22"/>
      <c r="C162" s="90" t="s">
        <v>73</v>
      </c>
      <c r="D162" s="90" t="s">
        <v>102</v>
      </c>
      <c r="E162" s="91" t="s">
        <v>240</v>
      </c>
      <c r="F162" s="92" t="s">
        <v>241</v>
      </c>
      <c r="G162" s="93" t="s">
        <v>105</v>
      </c>
      <c r="H162" s="94">
        <v>400</v>
      </c>
      <c r="I162" s="22"/>
      <c r="J162" s="95" t="s">
        <v>1</v>
      </c>
      <c r="K162" s="96" t="s">
        <v>38</v>
      </c>
      <c r="L162" s="97">
        <v>0</v>
      </c>
      <c r="M162" s="97">
        <f t="shared" si="3"/>
        <v>0</v>
      </c>
      <c r="N162" s="97">
        <v>0</v>
      </c>
      <c r="O162" s="97">
        <f t="shared" si="4"/>
        <v>0</v>
      </c>
      <c r="P162" s="97">
        <v>0</v>
      </c>
      <c r="Q162" s="98">
        <f t="shared" si="5"/>
        <v>0</v>
      </c>
      <c r="AO162" s="99" t="s">
        <v>106</v>
      </c>
      <c r="AQ162" s="99" t="s">
        <v>102</v>
      </c>
      <c r="AR162" s="99" t="s">
        <v>73</v>
      </c>
      <c r="AV162" s="10" t="s">
        <v>107</v>
      </c>
      <c r="BB162" s="100" t="e">
        <f>IF(K162="základní",#REF!,0)</f>
        <v>#REF!</v>
      </c>
      <c r="BC162" s="100">
        <f>IF(K162="snížená",#REF!,0)</f>
        <v>0</v>
      </c>
      <c r="BD162" s="100">
        <f>IF(K162="zákl. přenesená",#REF!,0)</f>
        <v>0</v>
      </c>
      <c r="BE162" s="100">
        <f>IF(K162="sníž. přenesená",#REF!,0)</f>
        <v>0</v>
      </c>
      <c r="BF162" s="100">
        <f>IF(K162="nulová",#REF!,0)</f>
        <v>0</v>
      </c>
      <c r="BG162" s="10" t="s">
        <v>81</v>
      </c>
      <c r="BH162" s="100" t="e">
        <f>ROUND(#REF!*H162,2)</f>
        <v>#REF!</v>
      </c>
      <c r="BI162" s="10" t="s">
        <v>106</v>
      </c>
      <c r="BJ162" s="99" t="s">
        <v>242</v>
      </c>
    </row>
    <row r="163" spans="2:62" s="1" customFormat="1" ht="49.15" customHeight="1">
      <c r="B163" s="22"/>
      <c r="C163" s="90" t="s">
        <v>73</v>
      </c>
      <c r="D163" s="90" t="s">
        <v>102</v>
      </c>
      <c r="E163" s="91" t="s">
        <v>243</v>
      </c>
      <c r="F163" s="92" t="s">
        <v>244</v>
      </c>
      <c r="G163" s="93" t="s">
        <v>105</v>
      </c>
      <c r="H163" s="94">
        <v>2</v>
      </c>
      <c r="I163" s="22"/>
      <c r="J163" s="95" t="s">
        <v>1</v>
      </c>
      <c r="K163" s="96" t="s">
        <v>38</v>
      </c>
      <c r="L163" s="97">
        <v>0</v>
      </c>
      <c r="M163" s="97">
        <f t="shared" si="3"/>
        <v>0</v>
      </c>
      <c r="N163" s="97">
        <v>0</v>
      </c>
      <c r="O163" s="97">
        <f t="shared" si="4"/>
        <v>0</v>
      </c>
      <c r="P163" s="97">
        <v>0</v>
      </c>
      <c r="Q163" s="98">
        <f t="shared" si="5"/>
        <v>0</v>
      </c>
      <c r="AO163" s="99" t="s">
        <v>106</v>
      </c>
      <c r="AQ163" s="99" t="s">
        <v>102</v>
      </c>
      <c r="AR163" s="99" t="s">
        <v>73</v>
      </c>
      <c r="AV163" s="10" t="s">
        <v>107</v>
      </c>
      <c r="BB163" s="100" t="e">
        <f>IF(K163="základní",#REF!,0)</f>
        <v>#REF!</v>
      </c>
      <c r="BC163" s="100">
        <f>IF(K163="snížená",#REF!,0)</f>
        <v>0</v>
      </c>
      <c r="BD163" s="100">
        <f>IF(K163="zákl. přenesená",#REF!,0)</f>
        <v>0</v>
      </c>
      <c r="BE163" s="100">
        <f>IF(K163="sníž. přenesená",#REF!,0)</f>
        <v>0</v>
      </c>
      <c r="BF163" s="100">
        <f>IF(K163="nulová",#REF!,0)</f>
        <v>0</v>
      </c>
      <c r="BG163" s="10" t="s">
        <v>81</v>
      </c>
      <c r="BH163" s="100" t="e">
        <f>ROUND(#REF!*H163,2)</f>
        <v>#REF!</v>
      </c>
      <c r="BI163" s="10" t="s">
        <v>106</v>
      </c>
      <c r="BJ163" s="99" t="s">
        <v>245</v>
      </c>
    </row>
    <row r="164" spans="2:62" s="1" customFormat="1" ht="55.5" customHeight="1">
      <c r="B164" s="22"/>
      <c r="C164" s="90" t="s">
        <v>73</v>
      </c>
      <c r="D164" s="90" t="s">
        <v>102</v>
      </c>
      <c r="E164" s="91" t="s">
        <v>246</v>
      </c>
      <c r="F164" s="92" t="s">
        <v>247</v>
      </c>
      <c r="G164" s="93" t="s">
        <v>105</v>
      </c>
      <c r="H164" s="94">
        <v>11</v>
      </c>
      <c r="I164" s="22"/>
      <c r="J164" s="95" t="s">
        <v>1</v>
      </c>
      <c r="K164" s="96" t="s">
        <v>38</v>
      </c>
      <c r="L164" s="97">
        <v>0</v>
      </c>
      <c r="M164" s="97">
        <f t="shared" si="3"/>
        <v>0</v>
      </c>
      <c r="N164" s="97">
        <v>0</v>
      </c>
      <c r="O164" s="97">
        <f t="shared" si="4"/>
        <v>0</v>
      </c>
      <c r="P164" s="97">
        <v>0</v>
      </c>
      <c r="Q164" s="98">
        <f t="shared" si="5"/>
        <v>0</v>
      </c>
      <c r="AO164" s="99" t="s">
        <v>106</v>
      </c>
      <c r="AQ164" s="99" t="s">
        <v>102</v>
      </c>
      <c r="AR164" s="99" t="s">
        <v>73</v>
      </c>
      <c r="AV164" s="10" t="s">
        <v>107</v>
      </c>
      <c r="BB164" s="100" t="e">
        <f>IF(K164="základní",#REF!,0)</f>
        <v>#REF!</v>
      </c>
      <c r="BC164" s="100">
        <f>IF(K164="snížená",#REF!,0)</f>
        <v>0</v>
      </c>
      <c r="BD164" s="100">
        <f>IF(K164="zákl. přenesená",#REF!,0)</f>
        <v>0</v>
      </c>
      <c r="BE164" s="100">
        <f>IF(K164="sníž. přenesená",#REF!,0)</f>
        <v>0</v>
      </c>
      <c r="BF164" s="100">
        <f>IF(K164="nulová",#REF!,0)</f>
        <v>0</v>
      </c>
      <c r="BG164" s="10" t="s">
        <v>81</v>
      </c>
      <c r="BH164" s="100" t="e">
        <f>ROUND(#REF!*H164,2)</f>
        <v>#REF!</v>
      </c>
      <c r="BI164" s="10" t="s">
        <v>106</v>
      </c>
      <c r="BJ164" s="99" t="s">
        <v>248</v>
      </c>
    </row>
    <row r="165" spans="2:62" s="1" customFormat="1" ht="49.15" customHeight="1">
      <c r="B165" s="22"/>
      <c r="C165" s="90" t="s">
        <v>73</v>
      </c>
      <c r="D165" s="90" t="s">
        <v>102</v>
      </c>
      <c r="E165" s="91" t="s">
        <v>249</v>
      </c>
      <c r="F165" s="92" t="s">
        <v>250</v>
      </c>
      <c r="G165" s="93" t="s">
        <v>105</v>
      </c>
      <c r="H165" s="94">
        <v>1</v>
      </c>
      <c r="I165" s="22"/>
      <c r="J165" s="95" t="s">
        <v>1</v>
      </c>
      <c r="K165" s="96" t="s">
        <v>38</v>
      </c>
      <c r="L165" s="97">
        <v>0</v>
      </c>
      <c r="M165" s="97">
        <f t="shared" si="3"/>
        <v>0</v>
      </c>
      <c r="N165" s="97">
        <v>0</v>
      </c>
      <c r="O165" s="97">
        <f t="shared" si="4"/>
        <v>0</v>
      </c>
      <c r="P165" s="97">
        <v>0</v>
      </c>
      <c r="Q165" s="98">
        <f t="shared" si="5"/>
        <v>0</v>
      </c>
      <c r="AO165" s="99" t="s">
        <v>106</v>
      </c>
      <c r="AQ165" s="99" t="s">
        <v>102</v>
      </c>
      <c r="AR165" s="99" t="s">
        <v>73</v>
      </c>
      <c r="AV165" s="10" t="s">
        <v>107</v>
      </c>
      <c r="BB165" s="100" t="e">
        <f>IF(K165="základní",#REF!,0)</f>
        <v>#REF!</v>
      </c>
      <c r="BC165" s="100">
        <f>IF(K165="snížená",#REF!,0)</f>
        <v>0</v>
      </c>
      <c r="BD165" s="100">
        <f>IF(K165="zákl. přenesená",#REF!,0)</f>
        <v>0</v>
      </c>
      <c r="BE165" s="100">
        <f>IF(K165="sníž. přenesená",#REF!,0)</f>
        <v>0</v>
      </c>
      <c r="BF165" s="100">
        <f>IF(K165="nulová",#REF!,0)</f>
        <v>0</v>
      </c>
      <c r="BG165" s="10" t="s">
        <v>81</v>
      </c>
      <c r="BH165" s="100" t="e">
        <f>ROUND(#REF!*H165,2)</f>
        <v>#REF!</v>
      </c>
      <c r="BI165" s="10" t="s">
        <v>106</v>
      </c>
      <c r="BJ165" s="99" t="s">
        <v>251</v>
      </c>
    </row>
    <row r="166" spans="2:62" s="1" customFormat="1" ht="49.15" customHeight="1">
      <c r="B166" s="22"/>
      <c r="C166" s="90" t="s">
        <v>73</v>
      </c>
      <c r="D166" s="90" t="s">
        <v>102</v>
      </c>
      <c r="E166" s="91" t="s">
        <v>252</v>
      </c>
      <c r="F166" s="92" t="s">
        <v>253</v>
      </c>
      <c r="G166" s="93" t="s">
        <v>105</v>
      </c>
      <c r="H166" s="94">
        <v>129</v>
      </c>
      <c r="I166" s="22"/>
      <c r="J166" s="95" t="s">
        <v>1</v>
      </c>
      <c r="K166" s="96" t="s">
        <v>38</v>
      </c>
      <c r="L166" s="97">
        <v>0</v>
      </c>
      <c r="M166" s="97">
        <f t="shared" si="3"/>
        <v>0</v>
      </c>
      <c r="N166" s="97">
        <v>0</v>
      </c>
      <c r="O166" s="97">
        <f t="shared" si="4"/>
        <v>0</v>
      </c>
      <c r="P166" s="97">
        <v>0</v>
      </c>
      <c r="Q166" s="98">
        <f t="shared" si="5"/>
        <v>0</v>
      </c>
      <c r="AO166" s="99" t="s">
        <v>106</v>
      </c>
      <c r="AQ166" s="99" t="s">
        <v>102</v>
      </c>
      <c r="AR166" s="99" t="s">
        <v>73</v>
      </c>
      <c r="AV166" s="10" t="s">
        <v>107</v>
      </c>
      <c r="BB166" s="100" t="e">
        <f>IF(K166="základní",#REF!,0)</f>
        <v>#REF!</v>
      </c>
      <c r="BC166" s="100">
        <f>IF(K166="snížená",#REF!,0)</f>
        <v>0</v>
      </c>
      <c r="BD166" s="100">
        <f>IF(K166="zákl. přenesená",#REF!,0)</f>
        <v>0</v>
      </c>
      <c r="BE166" s="100">
        <f>IF(K166="sníž. přenesená",#REF!,0)</f>
        <v>0</v>
      </c>
      <c r="BF166" s="100">
        <f>IF(K166="nulová",#REF!,0)</f>
        <v>0</v>
      </c>
      <c r="BG166" s="10" t="s">
        <v>81</v>
      </c>
      <c r="BH166" s="100" t="e">
        <f>ROUND(#REF!*H166,2)</f>
        <v>#REF!</v>
      </c>
      <c r="BI166" s="10" t="s">
        <v>106</v>
      </c>
      <c r="BJ166" s="99" t="s">
        <v>254</v>
      </c>
    </row>
    <row r="167" spans="2:62" s="1" customFormat="1" ht="49.15" customHeight="1">
      <c r="B167" s="22"/>
      <c r="C167" s="90" t="s">
        <v>73</v>
      </c>
      <c r="D167" s="90" t="s">
        <v>102</v>
      </c>
      <c r="E167" s="91" t="s">
        <v>255</v>
      </c>
      <c r="F167" s="92" t="s">
        <v>256</v>
      </c>
      <c r="G167" s="93" t="s">
        <v>105</v>
      </c>
      <c r="H167" s="94">
        <v>17</v>
      </c>
      <c r="I167" s="22"/>
      <c r="J167" s="95" t="s">
        <v>1</v>
      </c>
      <c r="K167" s="96" t="s">
        <v>38</v>
      </c>
      <c r="L167" s="97">
        <v>0</v>
      </c>
      <c r="M167" s="97">
        <f t="shared" si="3"/>
        <v>0</v>
      </c>
      <c r="N167" s="97">
        <v>0</v>
      </c>
      <c r="O167" s="97">
        <f t="shared" si="4"/>
        <v>0</v>
      </c>
      <c r="P167" s="97">
        <v>0</v>
      </c>
      <c r="Q167" s="98">
        <f t="shared" si="5"/>
        <v>0</v>
      </c>
      <c r="AO167" s="99" t="s">
        <v>106</v>
      </c>
      <c r="AQ167" s="99" t="s">
        <v>102</v>
      </c>
      <c r="AR167" s="99" t="s">
        <v>73</v>
      </c>
      <c r="AV167" s="10" t="s">
        <v>107</v>
      </c>
      <c r="BB167" s="100" t="e">
        <f>IF(K167="základní",#REF!,0)</f>
        <v>#REF!</v>
      </c>
      <c r="BC167" s="100">
        <f>IF(K167="snížená",#REF!,0)</f>
        <v>0</v>
      </c>
      <c r="BD167" s="100">
        <f>IF(K167="zákl. přenesená",#REF!,0)</f>
        <v>0</v>
      </c>
      <c r="BE167" s="100">
        <f>IF(K167="sníž. přenesená",#REF!,0)</f>
        <v>0</v>
      </c>
      <c r="BF167" s="100">
        <f>IF(K167="nulová",#REF!,0)</f>
        <v>0</v>
      </c>
      <c r="BG167" s="10" t="s">
        <v>81</v>
      </c>
      <c r="BH167" s="100" t="e">
        <f>ROUND(#REF!*H167,2)</f>
        <v>#REF!</v>
      </c>
      <c r="BI167" s="10" t="s">
        <v>106</v>
      </c>
      <c r="BJ167" s="99" t="s">
        <v>257</v>
      </c>
    </row>
    <row r="168" spans="2:62" s="1" customFormat="1" ht="49.15" customHeight="1">
      <c r="B168" s="22"/>
      <c r="C168" s="90" t="s">
        <v>73</v>
      </c>
      <c r="D168" s="90" t="s">
        <v>102</v>
      </c>
      <c r="E168" s="91" t="s">
        <v>258</v>
      </c>
      <c r="F168" s="92" t="s">
        <v>259</v>
      </c>
      <c r="G168" s="93" t="s">
        <v>105</v>
      </c>
      <c r="H168" s="94">
        <v>1</v>
      </c>
      <c r="I168" s="22"/>
      <c r="J168" s="95" t="s">
        <v>1</v>
      </c>
      <c r="K168" s="96" t="s">
        <v>38</v>
      </c>
      <c r="L168" s="97">
        <v>0</v>
      </c>
      <c r="M168" s="97">
        <f t="shared" si="3"/>
        <v>0</v>
      </c>
      <c r="N168" s="97">
        <v>0</v>
      </c>
      <c r="O168" s="97">
        <f t="shared" si="4"/>
        <v>0</v>
      </c>
      <c r="P168" s="97">
        <v>0</v>
      </c>
      <c r="Q168" s="98">
        <f t="shared" si="5"/>
        <v>0</v>
      </c>
      <c r="AO168" s="99" t="s">
        <v>106</v>
      </c>
      <c r="AQ168" s="99" t="s">
        <v>102</v>
      </c>
      <c r="AR168" s="99" t="s">
        <v>73</v>
      </c>
      <c r="AV168" s="10" t="s">
        <v>107</v>
      </c>
      <c r="BB168" s="100" t="e">
        <f>IF(K168="základní",#REF!,0)</f>
        <v>#REF!</v>
      </c>
      <c r="BC168" s="100">
        <f>IF(K168="snížená",#REF!,0)</f>
        <v>0</v>
      </c>
      <c r="BD168" s="100">
        <f>IF(K168="zákl. přenesená",#REF!,0)</f>
        <v>0</v>
      </c>
      <c r="BE168" s="100">
        <f>IF(K168="sníž. přenesená",#REF!,0)</f>
        <v>0</v>
      </c>
      <c r="BF168" s="100">
        <f>IF(K168="nulová",#REF!,0)</f>
        <v>0</v>
      </c>
      <c r="BG168" s="10" t="s">
        <v>81</v>
      </c>
      <c r="BH168" s="100" t="e">
        <f>ROUND(#REF!*H168,2)</f>
        <v>#REF!</v>
      </c>
      <c r="BI168" s="10" t="s">
        <v>106</v>
      </c>
      <c r="BJ168" s="99" t="s">
        <v>260</v>
      </c>
    </row>
    <row r="169" spans="2:62" s="1" customFormat="1" ht="49.15" customHeight="1">
      <c r="B169" s="22"/>
      <c r="C169" s="90" t="s">
        <v>73</v>
      </c>
      <c r="D169" s="90" t="s">
        <v>102</v>
      </c>
      <c r="E169" s="91" t="s">
        <v>261</v>
      </c>
      <c r="F169" s="92" t="s">
        <v>262</v>
      </c>
      <c r="G169" s="93" t="s">
        <v>105</v>
      </c>
      <c r="H169" s="94">
        <v>2</v>
      </c>
      <c r="I169" s="22"/>
      <c r="J169" s="95" t="s">
        <v>1</v>
      </c>
      <c r="K169" s="96" t="s">
        <v>38</v>
      </c>
      <c r="L169" s="97">
        <v>0</v>
      </c>
      <c r="M169" s="97">
        <f t="shared" si="3"/>
        <v>0</v>
      </c>
      <c r="N169" s="97">
        <v>0</v>
      </c>
      <c r="O169" s="97">
        <f t="shared" si="4"/>
        <v>0</v>
      </c>
      <c r="P169" s="97">
        <v>0</v>
      </c>
      <c r="Q169" s="98">
        <f t="shared" si="5"/>
        <v>0</v>
      </c>
      <c r="AO169" s="99" t="s">
        <v>106</v>
      </c>
      <c r="AQ169" s="99" t="s">
        <v>102</v>
      </c>
      <c r="AR169" s="99" t="s">
        <v>73</v>
      </c>
      <c r="AV169" s="10" t="s">
        <v>107</v>
      </c>
      <c r="BB169" s="100" t="e">
        <f>IF(K169="základní",#REF!,0)</f>
        <v>#REF!</v>
      </c>
      <c r="BC169" s="100">
        <f>IF(K169="snížená",#REF!,0)</f>
        <v>0</v>
      </c>
      <c r="BD169" s="100">
        <f>IF(K169="zákl. přenesená",#REF!,0)</f>
        <v>0</v>
      </c>
      <c r="BE169" s="100">
        <f>IF(K169="sníž. přenesená",#REF!,0)</f>
        <v>0</v>
      </c>
      <c r="BF169" s="100">
        <f>IF(K169="nulová",#REF!,0)</f>
        <v>0</v>
      </c>
      <c r="BG169" s="10" t="s">
        <v>81</v>
      </c>
      <c r="BH169" s="100" t="e">
        <f>ROUND(#REF!*H169,2)</f>
        <v>#REF!</v>
      </c>
      <c r="BI169" s="10" t="s">
        <v>106</v>
      </c>
      <c r="BJ169" s="99" t="s">
        <v>263</v>
      </c>
    </row>
    <row r="170" spans="2:62" s="1" customFormat="1" ht="49.15" customHeight="1">
      <c r="B170" s="22"/>
      <c r="C170" s="90" t="s">
        <v>73</v>
      </c>
      <c r="D170" s="90" t="s">
        <v>102</v>
      </c>
      <c r="E170" s="91" t="s">
        <v>264</v>
      </c>
      <c r="F170" s="92" t="s">
        <v>265</v>
      </c>
      <c r="G170" s="93" t="s">
        <v>105</v>
      </c>
      <c r="H170" s="94">
        <v>8</v>
      </c>
      <c r="I170" s="22"/>
      <c r="J170" s="95" t="s">
        <v>1</v>
      </c>
      <c r="K170" s="96" t="s">
        <v>38</v>
      </c>
      <c r="L170" s="97">
        <v>0</v>
      </c>
      <c r="M170" s="97">
        <f t="shared" si="3"/>
        <v>0</v>
      </c>
      <c r="N170" s="97">
        <v>0</v>
      </c>
      <c r="O170" s="97">
        <f t="shared" si="4"/>
        <v>0</v>
      </c>
      <c r="P170" s="97">
        <v>0</v>
      </c>
      <c r="Q170" s="98">
        <f t="shared" si="5"/>
        <v>0</v>
      </c>
      <c r="AO170" s="99" t="s">
        <v>106</v>
      </c>
      <c r="AQ170" s="99" t="s">
        <v>102</v>
      </c>
      <c r="AR170" s="99" t="s">
        <v>73</v>
      </c>
      <c r="AV170" s="10" t="s">
        <v>107</v>
      </c>
      <c r="BB170" s="100" t="e">
        <f>IF(K170="základní",#REF!,0)</f>
        <v>#REF!</v>
      </c>
      <c r="BC170" s="100">
        <f>IF(K170="snížená",#REF!,0)</f>
        <v>0</v>
      </c>
      <c r="BD170" s="100">
        <f>IF(K170="zákl. přenesená",#REF!,0)</f>
        <v>0</v>
      </c>
      <c r="BE170" s="100">
        <f>IF(K170="sníž. přenesená",#REF!,0)</f>
        <v>0</v>
      </c>
      <c r="BF170" s="100">
        <f>IF(K170="nulová",#REF!,0)</f>
        <v>0</v>
      </c>
      <c r="BG170" s="10" t="s">
        <v>81</v>
      </c>
      <c r="BH170" s="100" t="e">
        <f>ROUND(#REF!*H170,2)</f>
        <v>#REF!</v>
      </c>
      <c r="BI170" s="10" t="s">
        <v>106</v>
      </c>
      <c r="BJ170" s="99" t="s">
        <v>266</v>
      </c>
    </row>
    <row r="171" spans="2:62" s="1" customFormat="1" ht="55.5" customHeight="1">
      <c r="B171" s="22"/>
      <c r="C171" s="90" t="s">
        <v>73</v>
      </c>
      <c r="D171" s="90" t="s">
        <v>102</v>
      </c>
      <c r="E171" s="91" t="s">
        <v>267</v>
      </c>
      <c r="F171" s="92" t="s">
        <v>268</v>
      </c>
      <c r="G171" s="93" t="s">
        <v>105</v>
      </c>
      <c r="H171" s="94">
        <v>2</v>
      </c>
      <c r="I171" s="22"/>
      <c r="J171" s="95" t="s">
        <v>1</v>
      </c>
      <c r="K171" s="96" t="s">
        <v>38</v>
      </c>
      <c r="L171" s="97">
        <v>0</v>
      </c>
      <c r="M171" s="97">
        <f t="shared" si="3"/>
        <v>0</v>
      </c>
      <c r="N171" s="97">
        <v>0</v>
      </c>
      <c r="O171" s="97">
        <f t="shared" si="4"/>
        <v>0</v>
      </c>
      <c r="P171" s="97">
        <v>0</v>
      </c>
      <c r="Q171" s="98">
        <f t="shared" si="5"/>
        <v>0</v>
      </c>
      <c r="AO171" s="99" t="s">
        <v>106</v>
      </c>
      <c r="AQ171" s="99" t="s">
        <v>102</v>
      </c>
      <c r="AR171" s="99" t="s">
        <v>73</v>
      </c>
      <c r="AV171" s="10" t="s">
        <v>107</v>
      </c>
      <c r="BB171" s="100" t="e">
        <f>IF(K171="základní",#REF!,0)</f>
        <v>#REF!</v>
      </c>
      <c r="BC171" s="100">
        <f>IF(K171="snížená",#REF!,0)</f>
        <v>0</v>
      </c>
      <c r="BD171" s="100">
        <f>IF(K171="zákl. přenesená",#REF!,0)</f>
        <v>0</v>
      </c>
      <c r="BE171" s="100">
        <f>IF(K171="sníž. přenesená",#REF!,0)</f>
        <v>0</v>
      </c>
      <c r="BF171" s="100">
        <f>IF(K171="nulová",#REF!,0)</f>
        <v>0</v>
      </c>
      <c r="BG171" s="10" t="s">
        <v>81</v>
      </c>
      <c r="BH171" s="100" t="e">
        <f>ROUND(#REF!*H171,2)</f>
        <v>#REF!</v>
      </c>
      <c r="BI171" s="10" t="s">
        <v>106</v>
      </c>
      <c r="BJ171" s="99" t="s">
        <v>269</v>
      </c>
    </row>
    <row r="172" spans="2:62" s="1" customFormat="1" ht="55.5" customHeight="1">
      <c r="B172" s="22"/>
      <c r="C172" s="90" t="s">
        <v>73</v>
      </c>
      <c r="D172" s="90" t="s">
        <v>102</v>
      </c>
      <c r="E172" s="91" t="s">
        <v>270</v>
      </c>
      <c r="F172" s="92" t="s">
        <v>271</v>
      </c>
      <c r="G172" s="93" t="s">
        <v>105</v>
      </c>
      <c r="H172" s="94">
        <v>20</v>
      </c>
      <c r="I172" s="22"/>
      <c r="J172" s="95" t="s">
        <v>1</v>
      </c>
      <c r="K172" s="96" t="s">
        <v>38</v>
      </c>
      <c r="L172" s="97">
        <v>0</v>
      </c>
      <c r="M172" s="97">
        <f t="shared" si="3"/>
        <v>0</v>
      </c>
      <c r="N172" s="97">
        <v>0</v>
      </c>
      <c r="O172" s="97">
        <f t="shared" si="4"/>
        <v>0</v>
      </c>
      <c r="P172" s="97">
        <v>0</v>
      </c>
      <c r="Q172" s="98">
        <f t="shared" si="5"/>
        <v>0</v>
      </c>
      <c r="AO172" s="99" t="s">
        <v>106</v>
      </c>
      <c r="AQ172" s="99" t="s">
        <v>102</v>
      </c>
      <c r="AR172" s="99" t="s">
        <v>73</v>
      </c>
      <c r="AV172" s="10" t="s">
        <v>107</v>
      </c>
      <c r="BB172" s="100" t="e">
        <f>IF(K172="základní",#REF!,0)</f>
        <v>#REF!</v>
      </c>
      <c r="BC172" s="100">
        <f>IF(K172="snížená",#REF!,0)</f>
        <v>0</v>
      </c>
      <c r="BD172" s="100">
        <f>IF(K172="zákl. přenesená",#REF!,0)</f>
        <v>0</v>
      </c>
      <c r="BE172" s="100">
        <f>IF(K172="sníž. přenesená",#REF!,0)</f>
        <v>0</v>
      </c>
      <c r="BF172" s="100">
        <f>IF(K172="nulová",#REF!,0)</f>
        <v>0</v>
      </c>
      <c r="BG172" s="10" t="s">
        <v>81</v>
      </c>
      <c r="BH172" s="100" t="e">
        <f>ROUND(#REF!*H172,2)</f>
        <v>#REF!</v>
      </c>
      <c r="BI172" s="10" t="s">
        <v>106</v>
      </c>
      <c r="BJ172" s="99" t="s">
        <v>272</v>
      </c>
    </row>
    <row r="173" spans="2:62" s="1" customFormat="1" ht="49.15" customHeight="1">
      <c r="B173" s="22"/>
      <c r="C173" s="90" t="s">
        <v>73</v>
      </c>
      <c r="D173" s="90" t="s">
        <v>102</v>
      </c>
      <c r="E173" s="91" t="s">
        <v>273</v>
      </c>
      <c r="F173" s="92" t="s">
        <v>274</v>
      </c>
      <c r="G173" s="93" t="s">
        <v>105</v>
      </c>
      <c r="H173" s="94">
        <v>27</v>
      </c>
      <c r="I173" s="22"/>
      <c r="J173" s="95" t="s">
        <v>1</v>
      </c>
      <c r="K173" s="96" t="s">
        <v>38</v>
      </c>
      <c r="L173" s="97">
        <v>0</v>
      </c>
      <c r="M173" s="97">
        <f t="shared" si="3"/>
        <v>0</v>
      </c>
      <c r="N173" s="97">
        <v>0</v>
      </c>
      <c r="O173" s="97">
        <f t="shared" si="4"/>
        <v>0</v>
      </c>
      <c r="P173" s="97">
        <v>0</v>
      </c>
      <c r="Q173" s="98">
        <f t="shared" si="5"/>
        <v>0</v>
      </c>
      <c r="AO173" s="99" t="s">
        <v>106</v>
      </c>
      <c r="AQ173" s="99" t="s">
        <v>102</v>
      </c>
      <c r="AR173" s="99" t="s">
        <v>73</v>
      </c>
      <c r="AV173" s="10" t="s">
        <v>107</v>
      </c>
      <c r="BB173" s="100" t="e">
        <f>IF(K173="základní",#REF!,0)</f>
        <v>#REF!</v>
      </c>
      <c r="BC173" s="100">
        <f>IF(K173="snížená",#REF!,0)</f>
        <v>0</v>
      </c>
      <c r="BD173" s="100">
        <f>IF(K173="zákl. přenesená",#REF!,0)</f>
        <v>0</v>
      </c>
      <c r="BE173" s="100">
        <f>IF(K173="sníž. přenesená",#REF!,0)</f>
        <v>0</v>
      </c>
      <c r="BF173" s="100">
        <f>IF(K173="nulová",#REF!,0)</f>
        <v>0</v>
      </c>
      <c r="BG173" s="10" t="s">
        <v>81</v>
      </c>
      <c r="BH173" s="100" t="e">
        <f>ROUND(#REF!*H173,2)</f>
        <v>#REF!</v>
      </c>
      <c r="BI173" s="10" t="s">
        <v>106</v>
      </c>
      <c r="BJ173" s="99" t="s">
        <v>275</v>
      </c>
    </row>
    <row r="174" spans="2:62" s="1" customFormat="1" ht="49.15" customHeight="1">
      <c r="B174" s="22"/>
      <c r="C174" s="90" t="s">
        <v>73</v>
      </c>
      <c r="D174" s="90" t="s">
        <v>102</v>
      </c>
      <c r="E174" s="91" t="s">
        <v>276</v>
      </c>
      <c r="F174" s="92" t="s">
        <v>277</v>
      </c>
      <c r="G174" s="93" t="s">
        <v>105</v>
      </c>
      <c r="H174" s="94">
        <v>123</v>
      </c>
      <c r="I174" s="22"/>
      <c r="J174" s="95" t="s">
        <v>1</v>
      </c>
      <c r="K174" s="96" t="s">
        <v>38</v>
      </c>
      <c r="L174" s="97">
        <v>0</v>
      </c>
      <c r="M174" s="97">
        <f t="shared" si="3"/>
        <v>0</v>
      </c>
      <c r="N174" s="97">
        <v>0</v>
      </c>
      <c r="O174" s="97">
        <f t="shared" si="4"/>
        <v>0</v>
      </c>
      <c r="P174" s="97">
        <v>0</v>
      </c>
      <c r="Q174" s="98">
        <f t="shared" si="5"/>
        <v>0</v>
      </c>
      <c r="AO174" s="99" t="s">
        <v>106</v>
      </c>
      <c r="AQ174" s="99" t="s">
        <v>102</v>
      </c>
      <c r="AR174" s="99" t="s">
        <v>73</v>
      </c>
      <c r="AV174" s="10" t="s">
        <v>107</v>
      </c>
      <c r="BB174" s="100" t="e">
        <f>IF(K174="základní",#REF!,0)</f>
        <v>#REF!</v>
      </c>
      <c r="BC174" s="100">
        <f>IF(K174="snížená",#REF!,0)</f>
        <v>0</v>
      </c>
      <c r="BD174" s="100">
        <f>IF(K174="zákl. přenesená",#REF!,0)</f>
        <v>0</v>
      </c>
      <c r="BE174" s="100">
        <f>IF(K174="sníž. přenesená",#REF!,0)</f>
        <v>0</v>
      </c>
      <c r="BF174" s="100">
        <f>IF(K174="nulová",#REF!,0)</f>
        <v>0</v>
      </c>
      <c r="BG174" s="10" t="s">
        <v>81</v>
      </c>
      <c r="BH174" s="100" t="e">
        <f>ROUND(#REF!*H174,2)</f>
        <v>#REF!</v>
      </c>
      <c r="BI174" s="10" t="s">
        <v>106</v>
      </c>
      <c r="BJ174" s="99" t="s">
        <v>278</v>
      </c>
    </row>
    <row r="175" spans="2:62" s="1" customFormat="1" ht="55.5" customHeight="1">
      <c r="B175" s="22"/>
      <c r="C175" s="90" t="s">
        <v>73</v>
      </c>
      <c r="D175" s="90" t="s">
        <v>102</v>
      </c>
      <c r="E175" s="91" t="s">
        <v>279</v>
      </c>
      <c r="F175" s="92" t="s">
        <v>280</v>
      </c>
      <c r="G175" s="93" t="s">
        <v>105</v>
      </c>
      <c r="H175" s="94">
        <v>4</v>
      </c>
      <c r="I175" s="22"/>
      <c r="J175" s="95" t="s">
        <v>1</v>
      </c>
      <c r="K175" s="96" t="s">
        <v>38</v>
      </c>
      <c r="L175" s="97">
        <v>0</v>
      </c>
      <c r="M175" s="97">
        <f t="shared" si="3"/>
        <v>0</v>
      </c>
      <c r="N175" s="97">
        <v>0</v>
      </c>
      <c r="O175" s="97">
        <f t="shared" si="4"/>
        <v>0</v>
      </c>
      <c r="P175" s="97">
        <v>0</v>
      </c>
      <c r="Q175" s="98">
        <f t="shared" si="5"/>
        <v>0</v>
      </c>
      <c r="AO175" s="99" t="s">
        <v>106</v>
      </c>
      <c r="AQ175" s="99" t="s">
        <v>102</v>
      </c>
      <c r="AR175" s="99" t="s">
        <v>73</v>
      </c>
      <c r="AV175" s="10" t="s">
        <v>107</v>
      </c>
      <c r="BB175" s="100" t="e">
        <f>IF(K175="základní",#REF!,0)</f>
        <v>#REF!</v>
      </c>
      <c r="BC175" s="100">
        <f>IF(K175="snížená",#REF!,0)</f>
        <v>0</v>
      </c>
      <c r="BD175" s="100">
        <f>IF(K175="zákl. přenesená",#REF!,0)</f>
        <v>0</v>
      </c>
      <c r="BE175" s="100">
        <f>IF(K175="sníž. přenesená",#REF!,0)</f>
        <v>0</v>
      </c>
      <c r="BF175" s="100">
        <f>IF(K175="nulová",#REF!,0)</f>
        <v>0</v>
      </c>
      <c r="BG175" s="10" t="s">
        <v>81</v>
      </c>
      <c r="BH175" s="100" t="e">
        <f>ROUND(#REF!*H175,2)</f>
        <v>#REF!</v>
      </c>
      <c r="BI175" s="10" t="s">
        <v>106</v>
      </c>
      <c r="BJ175" s="99" t="s">
        <v>281</v>
      </c>
    </row>
    <row r="176" spans="2:62" s="1" customFormat="1" ht="55.5" customHeight="1">
      <c r="B176" s="22"/>
      <c r="C176" s="90" t="s">
        <v>73</v>
      </c>
      <c r="D176" s="90" t="s">
        <v>102</v>
      </c>
      <c r="E176" s="91" t="s">
        <v>282</v>
      </c>
      <c r="F176" s="92" t="s">
        <v>283</v>
      </c>
      <c r="G176" s="93" t="s">
        <v>105</v>
      </c>
      <c r="H176" s="94">
        <v>187</v>
      </c>
      <c r="I176" s="22"/>
      <c r="J176" s="95" t="s">
        <v>1</v>
      </c>
      <c r="K176" s="96" t="s">
        <v>38</v>
      </c>
      <c r="L176" s="97">
        <v>0</v>
      </c>
      <c r="M176" s="97">
        <f t="shared" si="3"/>
        <v>0</v>
      </c>
      <c r="N176" s="97">
        <v>0</v>
      </c>
      <c r="O176" s="97">
        <f t="shared" si="4"/>
        <v>0</v>
      </c>
      <c r="P176" s="97">
        <v>0</v>
      </c>
      <c r="Q176" s="98">
        <f t="shared" si="5"/>
        <v>0</v>
      </c>
      <c r="AO176" s="99" t="s">
        <v>106</v>
      </c>
      <c r="AQ176" s="99" t="s">
        <v>102</v>
      </c>
      <c r="AR176" s="99" t="s">
        <v>73</v>
      </c>
      <c r="AV176" s="10" t="s">
        <v>107</v>
      </c>
      <c r="BB176" s="100" t="e">
        <f>IF(K176="základní",#REF!,0)</f>
        <v>#REF!</v>
      </c>
      <c r="BC176" s="100">
        <f>IF(K176="snížená",#REF!,0)</f>
        <v>0</v>
      </c>
      <c r="BD176" s="100">
        <f>IF(K176="zákl. přenesená",#REF!,0)</f>
        <v>0</v>
      </c>
      <c r="BE176" s="100">
        <f>IF(K176="sníž. přenesená",#REF!,0)</f>
        <v>0</v>
      </c>
      <c r="BF176" s="100">
        <f>IF(K176="nulová",#REF!,0)</f>
        <v>0</v>
      </c>
      <c r="BG176" s="10" t="s">
        <v>81</v>
      </c>
      <c r="BH176" s="100" t="e">
        <f>ROUND(#REF!*H176,2)</f>
        <v>#REF!</v>
      </c>
      <c r="BI176" s="10" t="s">
        <v>106</v>
      </c>
      <c r="BJ176" s="99" t="s">
        <v>284</v>
      </c>
    </row>
    <row r="177" spans="2:62" s="1" customFormat="1" ht="49.15" customHeight="1">
      <c r="B177" s="22"/>
      <c r="C177" s="90" t="s">
        <v>73</v>
      </c>
      <c r="D177" s="90" t="s">
        <v>102</v>
      </c>
      <c r="E177" s="91" t="s">
        <v>285</v>
      </c>
      <c r="F177" s="92" t="s">
        <v>286</v>
      </c>
      <c r="G177" s="93" t="s">
        <v>105</v>
      </c>
      <c r="H177" s="94">
        <v>18</v>
      </c>
      <c r="I177" s="22"/>
      <c r="J177" s="95" t="s">
        <v>1</v>
      </c>
      <c r="K177" s="96" t="s">
        <v>38</v>
      </c>
      <c r="L177" s="97">
        <v>0</v>
      </c>
      <c r="M177" s="97">
        <f t="shared" si="3"/>
        <v>0</v>
      </c>
      <c r="N177" s="97">
        <v>0</v>
      </c>
      <c r="O177" s="97">
        <f t="shared" si="4"/>
        <v>0</v>
      </c>
      <c r="P177" s="97">
        <v>0</v>
      </c>
      <c r="Q177" s="98">
        <f t="shared" si="5"/>
        <v>0</v>
      </c>
      <c r="AO177" s="99" t="s">
        <v>106</v>
      </c>
      <c r="AQ177" s="99" t="s">
        <v>102</v>
      </c>
      <c r="AR177" s="99" t="s">
        <v>73</v>
      </c>
      <c r="AV177" s="10" t="s">
        <v>107</v>
      </c>
      <c r="BB177" s="100" t="e">
        <f>IF(K177="základní",#REF!,0)</f>
        <v>#REF!</v>
      </c>
      <c r="BC177" s="100">
        <f>IF(K177="snížená",#REF!,0)</f>
        <v>0</v>
      </c>
      <c r="BD177" s="100">
        <f>IF(K177="zákl. přenesená",#REF!,0)</f>
        <v>0</v>
      </c>
      <c r="BE177" s="100">
        <f>IF(K177="sníž. přenesená",#REF!,0)</f>
        <v>0</v>
      </c>
      <c r="BF177" s="100">
        <f>IF(K177="nulová",#REF!,0)</f>
        <v>0</v>
      </c>
      <c r="BG177" s="10" t="s">
        <v>81</v>
      </c>
      <c r="BH177" s="100" t="e">
        <f>ROUND(#REF!*H177,2)</f>
        <v>#REF!</v>
      </c>
      <c r="BI177" s="10" t="s">
        <v>106</v>
      </c>
      <c r="BJ177" s="99" t="s">
        <v>287</v>
      </c>
    </row>
    <row r="178" spans="2:62" s="1" customFormat="1" ht="49.15" customHeight="1">
      <c r="B178" s="22"/>
      <c r="C178" s="90" t="s">
        <v>73</v>
      </c>
      <c r="D178" s="90" t="s">
        <v>102</v>
      </c>
      <c r="E178" s="91" t="s">
        <v>288</v>
      </c>
      <c r="F178" s="92" t="s">
        <v>289</v>
      </c>
      <c r="G178" s="93" t="s">
        <v>105</v>
      </c>
      <c r="H178" s="94">
        <v>2</v>
      </c>
      <c r="I178" s="22"/>
      <c r="J178" s="95" t="s">
        <v>1</v>
      </c>
      <c r="K178" s="96" t="s">
        <v>38</v>
      </c>
      <c r="L178" s="97">
        <v>0</v>
      </c>
      <c r="M178" s="97">
        <f t="shared" si="3"/>
        <v>0</v>
      </c>
      <c r="N178" s="97">
        <v>0</v>
      </c>
      <c r="O178" s="97">
        <f t="shared" si="4"/>
        <v>0</v>
      </c>
      <c r="P178" s="97">
        <v>0</v>
      </c>
      <c r="Q178" s="98">
        <f t="shared" si="5"/>
        <v>0</v>
      </c>
      <c r="AO178" s="99" t="s">
        <v>106</v>
      </c>
      <c r="AQ178" s="99" t="s">
        <v>102</v>
      </c>
      <c r="AR178" s="99" t="s">
        <v>73</v>
      </c>
      <c r="AV178" s="10" t="s">
        <v>107</v>
      </c>
      <c r="BB178" s="100" t="e">
        <f>IF(K178="základní",#REF!,0)</f>
        <v>#REF!</v>
      </c>
      <c r="BC178" s="100">
        <f>IF(K178="snížená",#REF!,0)</f>
        <v>0</v>
      </c>
      <c r="BD178" s="100">
        <f>IF(K178="zákl. přenesená",#REF!,0)</f>
        <v>0</v>
      </c>
      <c r="BE178" s="100">
        <f>IF(K178="sníž. přenesená",#REF!,0)</f>
        <v>0</v>
      </c>
      <c r="BF178" s="100">
        <f>IF(K178="nulová",#REF!,0)</f>
        <v>0</v>
      </c>
      <c r="BG178" s="10" t="s">
        <v>81</v>
      </c>
      <c r="BH178" s="100" t="e">
        <f>ROUND(#REF!*H178,2)</f>
        <v>#REF!</v>
      </c>
      <c r="BI178" s="10" t="s">
        <v>106</v>
      </c>
      <c r="BJ178" s="99" t="s">
        <v>290</v>
      </c>
    </row>
    <row r="179" spans="2:62" s="1" customFormat="1" ht="90" customHeight="1">
      <c r="B179" s="22"/>
      <c r="C179" s="90" t="s">
        <v>73</v>
      </c>
      <c r="D179" s="90" t="s">
        <v>102</v>
      </c>
      <c r="E179" s="91" t="s">
        <v>291</v>
      </c>
      <c r="F179" s="92" t="s">
        <v>292</v>
      </c>
      <c r="G179" s="93" t="s">
        <v>105</v>
      </c>
      <c r="H179" s="94">
        <v>20</v>
      </c>
      <c r="I179" s="22"/>
      <c r="J179" s="95" t="s">
        <v>1</v>
      </c>
      <c r="K179" s="96" t="s">
        <v>38</v>
      </c>
      <c r="L179" s="97">
        <v>0</v>
      </c>
      <c r="M179" s="97">
        <f t="shared" si="3"/>
        <v>0</v>
      </c>
      <c r="N179" s="97">
        <v>0</v>
      </c>
      <c r="O179" s="97">
        <f t="shared" si="4"/>
        <v>0</v>
      </c>
      <c r="P179" s="97">
        <v>0</v>
      </c>
      <c r="Q179" s="98">
        <f t="shared" si="5"/>
        <v>0</v>
      </c>
      <c r="AO179" s="99" t="s">
        <v>106</v>
      </c>
      <c r="AQ179" s="99" t="s">
        <v>102</v>
      </c>
      <c r="AR179" s="99" t="s">
        <v>73</v>
      </c>
      <c r="AV179" s="10" t="s">
        <v>107</v>
      </c>
      <c r="BB179" s="100" t="e">
        <f>IF(K179="základní",#REF!,0)</f>
        <v>#REF!</v>
      </c>
      <c r="BC179" s="100">
        <f>IF(K179="snížená",#REF!,0)</f>
        <v>0</v>
      </c>
      <c r="BD179" s="100">
        <f>IF(K179="zákl. přenesená",#REF!,0)</f>
        <v>0</v>
      </c>
      <c r="BE179" s="100">
        <f>IF(K179="sníž. přenesená",#REF!,0)</f>
        <v>0</v>
      </c>
      <c r="BF179" s="100">
        <f>IF(K179="nulová",#REF!,0)</f>
        <v>0</v>
      </c>
      <c r="BG179" s="10" t="s">
        <v>81</v>
      </c>
      <c r="BH179" s="100" t="e">
        <f>ROUND(#REF!*H179,2)</f>
        <v>#REF!</v>
      </c>
      <c r="BI179" s="10" t="s">
        <v>106</v>
      </c>
      <c r="BJ179" s="99" t="s">
        <v>293</v>
      </c>
    </row>
    <row r="180" spans="2:62" s="1" customFormat="1" ht="90" customHeight="1">
      <c r="B180" s="22"/>
      <c r="C180" s="90" t="s">
        <v>73</v>
      </c>
      <c r="D180" s="90" t="s">
        <v>102</v>
      </c>
      <c r="E180" s="91" t="s">
        <v>294</v>
      </c>
      <c r="F180" s="92" t="s">
        <v>295</v>
      </c>
      <c r="G180" s="93" t="s">
        <v>105</v>
      </c>
      <c r="H180" s="94">
        <v>3</v>
      </c>
      <c r="I180" s="22"/>
      <c r="J180" s="95" t="s">
        <v>1</v>
      </c>
      <c r="K180" s="96" t="s">
        <v>38</v>
      </c>
      <c r="L180" s="97">
        <v>0</v>
      </c>
      <c r="M180" s="97">
        <f t="shared" si="3"/>
        <v>0</v>
      </c>
      <c r="N180" s="97">
        <v>0</v>
      </c>
      <c r="O180" s="97">
        <f t="shared" si="4"/>
        <v>0</v>
      </c>
      <c r="P180" s="97">
        <v>0</v>
      </c>
      <c r="Q180" s="98">
        <f t="shared" si="5"/>
        <v>0</v>
      </c>
      <c r="AO180" s="99" t="s">
        <v>106</v>
      </c>
      <c r="AQ180" s="99" t="s">
        <v>102</v>
      </c>
      <c r="AR180" s="99" t="s">
        <v>73</v>
      </c>
      <c r="AV180" s="10" t="s">
        <v>107</v>
      </c>
      <c r="BB180" s="100" t="e">
        <f>IF(K180="základní",#REF!,0)</f>
        <v>#REF!</v>
      </c>
      <c r="BC180" s="100">
        <f>IF(K180="snížená",#REF!,0)</f>
        <v>0</v>
      </c>
      <c r="BD180" s="100">
        <f>IF(K180="zákl. přenesená",#REF!,0)</f>
        <v>0</v>
      </c>
      <c r="BE180" s="100">
        <f>IF(K180="sníž. přenesená",#REF!,0)</f>
        <v>0</v>
      </c>
      <c r="BF180" s="100">
        <f>IF(K180="nulová",#REF!,0)</f>
        <v>0</v>
      </c>
      <c r="BG180" s="10" t="s">
        <v>81</v>
      </c>
      <c r="BH180" s="100" t="e">
        <f>ROUND(#REF!*H180,2)</f>
        <v>#REF!</v>
      </c>
      <c r="BI180" s="10" t="s">
        <v>106</v>
      </c>
      <c r="BJ180" s="99" t="s">
        <v>296</v>
      </c>
    </row>
    <row r="181" spans="2:62" s="1" customFormat="1" ht="49.15" customHeight="1">
      <c r="B181" s="22"/>
      <c r="C181" s="90" t="s">
        <v>73</v>
      </c>
      <c r="D181" s="90" t="s">
        <v>102</v>
      </c>
      <c r="E181" s="91" t="s">
        <v>297</v>
      </c>
      <c r="F181" s="92" t="s">
        <v>298</v>
      </c>
      <c r="G181" s="93" t="s">
        <v>105</v>
      </c>
      <c r="H181" s="94">
        <v>4</v>
      </c>
      <c r="I181" s="22"/>
      <c r="J181" s="95" t="s">
        <v>1</v>
      </c>
      <c r="K181" s="96" t="s">
        <v>38</v>
      </c>
      <c r="L181" s="97">
        <v>0</v>
      </c>
      <c r="M181" s="97">
        <f t="shared" ref="M181:M212" si="6">L181*H181</f>
        <v>0</v>
      </c>
      <c r="N181" s="97">
        <v>0</v>
      </c>
      <c r="O181" s="97">
        <f t="shared" ref="O181:O212" si="7">N181*H181</f>
        <v>0</v>
      </c>
      <c r="P181" s="97">
        <v>0</v>
      </c>
      <c r="Q181" s="98">
        <f t="shared" ref="Q181:Q212" si="8">P181*H181</f>
        <v>0</v>
      </c>
      <c r="AO181" s="99" t="s">
        <v>106</v>
      </c>
      <c r="AQ181" s="99" t="s">
        <v>102</v>
      </c>
      <c r="AR181" s="99" t="s">
        <v>73</v>
      </c>
      <c r="AV181" s="10" t="s">
        <v>107</v>
      </c>
      <c r="BB181" s="100" t="e">
        <f>IF(K181="základní",#REF!,0)</f>
        <v>#REF!</v>
      </c>
      <c r="BC181" s="100">
        <f>IF(K181="snížená",#REF!,0)</f>
        <v>0</v>
      </c>
      <c r="BD181" s="100">
        <f>IF(K181="zákl. přenesená",#REF!,0)</f>
        <v>0</v>
      </c>
      <c r="BE181" s="100">
        <f>IF(K181="sníž. přenesená",#REF!,0)</f>
        <v>0</v>
      </c>
      <c r="BF181" s="100">
        <f>IF(K181="nulová",#REF!,0)</f>
        <v>0</v>
      </c>
      <c r="BG181" s="10" t="s">
        <v>81</v>
      </c>
      <c r="BH181" s="100" t="e">
        <f>ROUND(#REF!*H181,2)</f>
        <v>#REF!</v>
      </c>
      <c r="BI181" s="10" t="s">
        <v>106</v>
      </c>
      <c r="BJ181" s="99" t="s">
        <v>299</v>
      </c>
    </row>
    <row r="182" spans="2:62" s="1" customFormat="1" ht="49.15" customHeight="1">
      <c r="B182" s="22"/>
      <c r="C182" s="90" t="s">
        <v>73</v>
      </c>
      <c r="D182" s="90" t="s">
        <v>102</v>
      </c>
      <c r="E182" s="91" t="s">
        <v>300</v>
      </c>
      <c r="F182" s="92" t="s">
        <v>301</v>
      </c>
      <c r="G182" s="93" t="s">
        <v>105</v>
      </c>
      <c r="H182" s="94">
        <v>2</v>
      </c>
      <c r="I182" s="22"/>
      <c r="J182" s="95" t="s">
        <v>1</v>
      </c>
      <c r="K182" s="96" t="s">
        <v>38</v>
      </c>
      <c r="L182" s="97">
        <v>0</v>
      </c>
      <c r="M182" s="97">
        <f t="shared" si="6"/>
        <v>0</v>
      </c>
      <c r="N182" s="97">
        <v>0</v>
      </c>
      <c r="O182" s="97">
        <f t="shared" si="7"/>
        <v>0</v>
      </c>
      <c r="P182" s="97">
        <v>0</v>
      </c>
      <c r="Q182" s="98">
        <f t="shared" si="8"/>
        <v>0</v>
      </c>
      <c r="AO182" s="99" t="s">
        <v>106</v>
      </c>
      <c r="AQ182" s="99" t="s">
        <v>102</v>
      </c>
      <c r="AR182" s="99" t="s">
        <v>73</v>
      </c>
      <c r="AV182" s="10" t="s">
        <v>107</v>
      </c>
      <c r="BB182" s="100" t="e">
        <f>IF(K182="základní",#REF!,0)</f>
        <v>#REF!</v>
      </c>
      <c r="BC182" s="100">
        <f>IF(K182="snížená",#REF!,0)</f>
        <v>0</v>
      </c>
      <c r="BD182" s="100">
        <f>IF(K182="zákl. přenesená",#REF!,0)</f>
        <v>0</v>
      </c>
      <c r="BE182" s="100">
        <f>IF(K182="sníž. přenesená",#REF!,0)</f>
        <v>0</v>
      </c>
      <c r="BF182" s="100">
        <f>IF(K182="nulová",#REF!,0)</f>
        <v>0</v>
      </c>
      <c r="BG182" s="10" t="s">
        <v>81</v>
      </c>
      <c r="BH182" s="100" t="e">
        <f>ROUND(#REF!*H182,2)</f>
        <v>#REF!</v>
      </c>
      <c r="BI182" s="10" t="s">
        <v>106</v>
      </c>
      <c r="BJ182" s="99" t="s">
        <v>302</v>
      </c>
    </row>
    <row r="183" spans="2:62" s="1" customFormat="1" ht="55.5" customHeight="1">
      <c r="B183" s="22"/>
      <c r="C183" s="90" t="s">
        <v>73</v>
      </c>
      <c r="D183" s="90" t="s">
        <v>102</v>
      </c>
      <c r="E183" s="91" t="s">
        <v>303</v>
      </c>
      <c r="F183" s="92" t="s">
        <v>304</v>
      </c>
      <c r="G183" s="93" t="s">
        <v>105</v>
      </c>
      <c r="H183" s="94">
        <v>2</v>
      </c>
      <c r="I183" s="22"/>
      <c r="J183" s="95" t="s">
        <v>1</v>
      </c>
      <c r="K183" s="96" t="s">
        <v>38</v>
      </c>
      <c r="L183" s="97">
        <v>0</v>
      </c>
      <c r="M183" s="97">
        <f t="shared" si="6"/>
        <v>0</v>
      </c>
      <c r="N183" s="97">
        <v>0</v>
      </c>
      <c r="O183" s="97">
        <f t="shared" si="7"/>
        <v>0</v>
      </c>
      <c r="P183" s="97">
        <v>0</v>
      </c>
      <c r="Q183" s="98">
        <f t="shared" si="8"/>
        <v>0</v>
      </c>
      <c r="AO183" s="99" t="s">
        <v>106</v>
      </c>
      <c r="AQ183" s="99" t="s">
        <v>102</v>
      </c>
      <c r="AR183" s="99" t="s">
        <v>73</v>
      </c>
      <c r="AV183" s="10" t="s">
        <v>107</v>
      </c>
      <c r="BB183" s="100" t="e">
        <f>IF(K183="základní",#REF!,0)</f>
        <v>#REF!</v>
      </c>
      <c r="BC183" s="100">
        <f>IF(K183="snížená",#REF!,0)</f>
        <v>0</v>
      </c>
      <c r="BD183" s="100">
        <f>IF(K183="zákl. přenesená",#REF!,0)</f>
        <v>0</v>
      </c>
      <c r="BE183" s="100">
        <f>IF(K183="sníž. přenesená",#REF!,0)</f>
        <v>0</v>
      </c>
      <c r="BF183" s="100">
        <f>IF(K183="nulová",#REF!,0)</f>
        <v>0</v>
      </c>
      <c r="BG183" s="10" t="s">
        <v>81</v>
      </c>
      <c r="BH183" s="100" t="e">
        <f>ROUND(#REF!*H183,2)</f>
        <v>#REF!</v>
      </c>
      <c r="BI183" s="10" t="s">
        <v>106</v>
      </c>
      <c r="BJ183" s="99" t="s">
        <v>305</v>
      </c>
    </row>
    <row r="184" spans="2:62" s="1" customFormat="1" ht="49.15" customHeight="1">
      <c r="B184" s="22"/>
      <c r="C184" s="90" t="s">
        <v>73</v>
      </c>
      <c r="D184" s="90" t="s">
        <v>102</v>
      </c>
      <c r="E184" s="91" t="s">
        <v>306</v>
      </c>
      <c r="F184" s="92" t="s">
        <v>307</v>
      </c>
      <c r="G184" s="93" t="s">
        <v>105</v>
      </c>
      <c r="H184" s="94">
        <v>2</v>
      </c>
      <c r="I184" s="22"/>
      <c r="J184" s="95" t="s">
        <v>1</v>
      </c>
      <c r="K184" s="96" t="s">
        <v>38</v>
      </c>
      <c r="L184" s="97">
        <v>0</v>
      </c>
      <c r="M184" s="97">
        <f t="shared" si="6"/>
        <v>0</v>
      </c>
      <c r="N184" s="97">
        <v>0</v>
      </c>
      <c r="O184" s="97">
        <f t="shared" si="7"/>
        <v>0</v>
      </c>
      <c r="P184" s="97">
        <v>0</v>
      </c>
      <c r="Q184" s="98">
        <f t="shared" si="8"/>
        <v>0</v>
      </c>
      <c r="AO184" s="99" t="s">
        <v>106</v>
      </c>
      <c r="AQ184" s="99" t="s">
        <v>102</v>
      </c>
      <c r="AR184" s="99" t="s">
        <v>73</v>
      </c>
      <c r="AV184" s="10" t="s">
        <v>107</v>
      </c>
      <c r="BB184" s="100" t="e">
        <f>IF(K184="základní",#REF!,0)</f>
        <v>#REF!</v>
      </c>
      <c r="BC184" s="100">
        <f>IF(K184="snížená",#REF!,0)</f>
        <v>0</v>
      </c>
      <c r="BD184" s="100">
        <f>IF(K184="zákl. přenesená",#REF!,0)</f>
        <v>0</v>
      </c>
      <c r="BE184" s="100">
        <f>IF(K184="sníž. přenesená",#REF!,0)</f>
        <v>0</v>
      </c>
      <c r="BF184" s="100">
        <f>IF(K184="nulová",#REF!,0)</f>
        <v>0</v>
      </c>
      <c r="BG184" s="10" t="s">
        <v>81</v>
      </c>
      <c r="BH184" s="100" t="e">
        <f>ROUND(#REF!*H184,2)</f>
        <v>#REF!</v>
      </c>
      <c r="BI184" s="10" t="s">
        <v>106</v>
      </c>
      <c r="BJ184" s="99" t="s">
        <v>308</v>
      </c>
    </row>
    <row r="185" spans="2:62" s="1" customFormat="1" ht="55.5" customHeight="1">
      <c r="B185" s="22"/>
      <c r="C185" s="90" t="s">
        <v>73</v>
      </c>
      <c r="D185" s="90" t="s">
        <v>102</v>
      </c>
      <c r="E185" s="91" t="s">
        <v>309</v>
      </c>
      <c r="F185" s="92" t="s">
        <v>310</v>
      </c>
      <c r="G185" s="93" t="s">
        <v>105</v>
      </c>
      <c r="H185" s="94">
        <v>10</v>
      </c>
      <c r="I185" s="22"/>
      <c r="J185" s="95" t="s">
        <v>1</v>
      </c>
      <c r="K185" s="96" t="s">
        <v>38</v>
      </c>
      <c r="L185" s="97">
        <v>0</v>
      </c>
      <c r="M185" s="97">
        <f t="shared" si="6"/>
        <v>0</v>
      </c>
      <c r="N185" s="97">
        <v>0</v>
      </c>
      <c r="O185" s="97">
        <f t="shared" si="7"/>
        <v>0</v>
      </c>
      <c r="P185" s="97">
        <v>0</v>
      </c>
      <c r="Q185" s="98">
        <f t="shared" si="8"/>
        <v>0</v>
      </c>
      <c r="AO185" s="99" t="s">
        <v>106</v>
      </c>
      <c r="AQ185" s="99" t="s">
        <v>102</v>
      </c>
      <c r="AR185" s="99" t="s">
        <v>73</v>
      </c>
      <c r="AV185" s="10" t="s">
        <v>107</v>
      </c>
      <c r="BB185" s="100" t="e">
        <f>IF(K185="základní",#REF!,0)</f>
        <v>#REF!</v>
      </c>
      <c r="BC185" s="100">
        <f>IF(K185="snížená",#REF!,0)</f>
        <v>0</v>
      </c>
      <c r="BD185" s="100">
        <f>IF(K185="zákl. přenesená",#REF!,0)</f>
        <v>0</v>
      </c>
      <c r="BE185" s="100">
        <f>IF(K185="sníž. přenesená",#REF!,0)</f>
        <v>0</v>
      </c>
      <c r="BF185" s="100">
        <f>IF(K185="nulová",#REF!,0)</f>
        <v>0</v>
      </c>
      <c r="BG185" s="10" t="s">
        <v>81</v>
      </c>
      <c r="BH185" s="100" t="e">
        <f>ROUND(#REF!*H185,2)</f>
        <v>#REF!</v>
      </c>
      <c r="BI185" s="10" t="s">
        <v>106</v>
      </c>
      <c r="BJ185" s="99" t="s">
        <v>311</v>
      </c>
    </row>
    <row r="186" spans="2:62" s="1" customFormat="1" ht="49.15" customHeight="1">
      <c r="B186" s="22"/>
      <c r="C186" s="90" t="s">
        <v>73</v>
      </c>
      <c r="D186" s="90" t="s">
        <v>102</v>
      </c>
      <c r="E186" s="91" t="s">
        <v>312</v>
      </c>
      <c r="F186" s="92" t="s">
        <v>313</v>
      </c>
      <c r="G186" s="93" t="s">
        <v>105</v>
      </c>
      <c r="H186" s="94">
        <v>12</v>
      </c>
      <c r="I186" s="22"/>
      <c r="J186" s="95" t="s">
        <v>1</v>
      </c>
      <c r="K186" s="96" t="s">
        <v>38</v>
      </c>
      <c r="L186" s="97">
        <v>0</v>
      </c>
      <c r="M186" s="97">
        <f t="shared" si="6"/>
        <v>0</v>
      </c>
      <c r="N186" s="97">
        <v>0</v>
      </c>
      <c r="O186" s="97">
        <f t="shared" si="7"/>
        <v>0</v>
      </c>
      <c r="P186" s="97">
        <v>0</v>
      </c>
      <c r="Q186" s="98">
        <f t="shared" si="8"/>
        <v>0</v>
      </c>
      <c r="AO186" s="99" t="s">
        <v>106</v>
      </c>
      <c r="AQ186" s="99" t="s">
        <v>102</v>
      </c>
      <c r="AR186" s="99" t="s">
        <v>73</v>
      </c>
      <c r="AV186" s="10" t="s">
        <v>107</v>
      </c>
      <c r="BB186" s="100" t="e">
        <f>IF(K186="základní",#REF!,0)</f>
        <v>#REF!</v>
      </c>
      <c r="BC186" s="100">
        <f>IF(K186="snížená",#REF!,0)</f>
        <v>0</v>
      </c>
      <c r="BD186" s="100">
        <f>IF(K186="zákl. přenesená",#REF!,0)</f>
        <v>0</v>
      </c>
      <c r="BE186" s="100">
        <f>IF(K186="sníž. přenesená",#REF!,0)</f>
        <v>0</v>
      </c>
      <c r="BF186" s="100">
        <f>IF(K186="nulová",#REF!,0)</f>
        <v>0</v>
      </c>
      <c r="BG186" s="10" t="s">
        <v>81</v>
      </c>
      <c r="BH186" s="100" t="e">
        <f>ROUND(#REF!*H186,2)</f>
        <v>#REF!</v>
      </c>
      <c r="BI186" s="10" t="s">
        <v>106</v>
      </c>
      <c r="BJ186" s="99" t="s">
        <v>314</v>
      </c>
    </row>
    <row r="187" spans="2:62" s="1" customFormat="1" ht="49.15" customHeight="1">
      <c r="B187" s="22"/>
      <c r="C187" s="90" t="s">
        <v>73</v>
      </c>
      <c r="D187" s="90" t="s">
        <v>102</v>
      </c>
      <c r="E187" s="91" t="s">
        <v>315</v>
      </c>
      <c r="F187" s="92" t="s">
        <v>316</v>
      </c>
      <c r="G187" s="93" t="s">
        <v>105</v>
      </c>
      <c r="H187" s="94">
        <v>12</v>
      </c>
      <c r="I187" s="22"/>
      <c r="J187" s="95" t="s">
        <v>1</v>
      </c>
      <c r="K187" s="96" t="s">
        <v>38</v>
      </c>
      <c r="L187" s="97">
        <v>0</v>
      </c>
      <c r="M187" s="97">
        <f t="shared" si="6"/>
        <v>0</v>
      </c>
      <c r="N187" s="97">
        <v>0</v>
      </c>
      <c r="O187" s="97">
        <f t="shared" si="7"/>
        <v>0</v>
      </c>
      <c r="P187" s="97">
        <v>0</v>
      </c>
      <c r="Q187" s="98">
        <f t="shared" si="8"/>
        <v>0</v>
      </c>
      <c r="AO187" s="99" t="s">
        <v>106</v>
      </c>
      <c r="AQ187" s="99" t="s">
        <v>102</v>
      </c>
      <c r="AR187" s="99" t="s">
        <v>73</v>
      </c>
      <c r="AV187" s="10" t="s">
        <v>107</v>
      </c>
      <c r="BB187" s="100" t="e">
        <f>IF(K187="základní",#REF!,0)</f>
        <v>#REF!</v>
      </c>
      <c r="BC187" s="100">
        <f>IF(K187="snížená",#REF!,0)</f>
        <v>0</v>
      </c>
      <c r="BD187" s="100">
        <f>IF(K187="zákl. přenesená",#REF!,0)</f>
        <v>0</v>
      </c>
      <c r="BE187" s="100">
        <f>IF(K187="sníž. přenesená",#REF!,0)</f>
        <v>0</v>
      </c>
      <c r="BF187" s="100">
        <f>IF(K187="nulová",#REF!,0)</f>
        <v>0</v>
      </c>
      <c r="BG187" s="10" t="s">
        <v>81</v>
      </c>
      <c r="BH187" s="100" t="e">
        <f>ROUND(#REF!*H187,2)</f>
        <v>#REF!</v>
      </c>
      <c r="BI187" s="10" t="s">
        <v>106</v>
      </c>
      <c r="BJ187" s="99" t="s">
        <v>317</v>
      </c>
    </row>
    <row r="188" spans="2:62" s="1" customFormat="1" ht="55.5" customHeight="1">
      <c r="B188" s="22"/>
      <c r="C188" s="90" t="s">
        <v>73</v>
      </c>
      <c r="D188" s="90" t="s">
        <v>102</v>
      </c>
      <c r="E188" s="91" t="s">
        <v>318</v>
      </c>
      <c r="F188" s="92" t="s">
        <v>319</v>
      </c>
      <c r="G188" s="93" t="s">
        <v>105</v>
      </c>
      <c r="H188" s="94">
        <v>31</v>
      </c>
      <c r="I188" s="22"/>
      <c r="J188" s="95" t="s">
        <v>1</v>
      </c>
      <c r="K188" s="96" t="s">
        <v>38</v>
      </c>
      <c r="L188" s="97">
        <v>0</v>
      </c>
      <c r="M188" s="97">
        <f t="shared" si="6"/>
        <v>0</v>
      </c>
      <c r="N188" s="97">
        <v>0</v>
      </c>
      <c r="O188" s="97">
        <f t="shared" si="7"/>
        <v>0</v>
      </c>
      <c r="P188" s="97">
        <v>0</v>
      </c>
      <c r="Q188" s="98">
        <f t="shared" si="8"/>
        <v>0</v>
      </c>
      <c r="AO188" s="99" t="s">
        <v>106</v>
      </c>
      <c r="AQ188" s="99" t="s">
        <v>102</v>
      </c>
      <c r="AR188" s="99" t="s">
        <v>73</v>
      </c>
      <c r="AV188" s="10" t="s">
        <v>107</v>
      </c>
      <c r="BB188" s="100" t="e">
        <f>IF(K188="základní",#REF!,0)</f>
        <v>#REF!</v>
      </c>
      <c r="BC188" s="100">
        <f>IF(K188="snížená",#REF!,0)</f>
        <v>0</v>
      </c>
      <c r="BD188" s="100">
        <f>IF(K188="zákl. přenesená",#REF!,0)</f>
        <v>0</v>
      </c>
      <c r="BE188" s="100">
        <f>IF(K188="sníž. přenesená",#REF!,0)</f>
        <v>0</v>
      </c>
      <c r="BF188" s="100">
        <f>IF(K188="nulová",#REF!,0)</f>
        <v>0</v>
      </c>
      <c r="BG188" s="10" t="s">
        <v>81</v>
      </c>
      <c r="BH188" s="100" t="e">
        <f>ROUND(#REF!*H188,2)</f>
        <v>#REF!</v>
      </c>
      <c r="BI188" s="10" t="s">
        <v>106</v>
      </c>
      <c r="BJ188" s="99" t="s">
        <v>320</v>
      </c>
    </row>
    <row r="189" spans="2:62" s="1" customFormat="1" ht="49.15" customHeight="1">
      <c r="B189" s="22"/>
      <c r="C189" s="90" t="s">
        <v>73</v>
      </c>
      <c r="D189" s="90" t="s">
        <v>102</v>
      </c>
      <c r="E189" s="91" t="s">
        <v>321</v>
      </c>
      <c r="F189" s="92" t="s">
        <v>322</v>
      </c>
      <c r="G189" s="93" t="s">
        <v>105</v>
      </c>
      <c r="H189" s="94">
        <v>4</v>
      </c>
      <c r="I189" s="22"/>
      <c r="J189" s="95" t="s">
        <v>1</v>
      </c>
      <c r="K189" s="96" t="s">
        <v>38</v>
      </c>
      <c r="L189" s="97">
        <v>0</v>
      </c>
      <c r="M189" s="97">
        <f t="shared" si="6"/>
        <v>0</v>
      </c>
      <c r="N189" s="97">
        <v>0</v>
      </c>
      <c r="O189" s="97">
        <f t="shared" si="7"/>
        <v>0</v>
      </c>
      <c r="P189" s="97">
        <v>0</v>
      </c>
      <c r="Q189" s="98">
        <f t="shared" si="8"/>
        <v>0</v>
      </c>
      <c r="AO189" s="99" t="s">
        <v>106</v>
      </c>
      <c r="AQ189" s="99" t="s">
        <v>102</v>
      </c>
      <c r="AR189" s="99" t="s">
        <v>73</v>
      </c>
      <c r="AV189" s="10" t="s">
        <v>107</v>
      </c>
      <c r="BB189" s="100" t="e">
        <f>IF(K189="základní",#REF!,0)</f>
        <v>#REF!</v>
      </c>
      <c r="BC189" s="100">
        <f>IF(K189="snížená",#REF!,0)</f>
        <v>0</v>
      </c>
      <c r="BD189" s="100">
        <f>IF(K189="zákl. přenesená",#REF!,0)</f>
        <v>0</v>
      </c>
      <c r="BE189" s="100">
        <f>IF(K189="sníž. přenesená",#REF!,0)</f>
        <v>0</v>
      </c>
      <c r="BF189" s="100">
        <f>IF(K189="nulová",#REF!,0)</f>
        <v>0</v>
      </c>
      <c r="BG189" s="10" t="s">
        <v>81</v>
      </c>
      <c r="BH189" s="100" t="e">
        <f>ROUND(#REF!*H189,2)</f>
        <v>#REF!</v>
      </c>
      <c r="BI189" s="10" t="s">
        <v>106</v>
      </c>
      <c r="BJ189" s="99" t="s">
        <v>323</v>
      </c>
    </row>
    <row r="190" spans="2:62" s="1" customFormat="1" ht="55.5" customHeight="1">
      <c r="B190" s="22"/>
      <c r="C190" s="90" t="s">
        <v>73</v>
      </c>
      <c r="D190" s="90" t="s">
        <v>102</v>
      </c>
      <c r="E190" s="91" t="s">
        <v>324</v>
      </c>
      <c r="F190" s="92" t="s">
        <v>325</v>
      </c>
      <c r="G190" s="93" t="s">
        <v>105</v>
      </c>
      <c r="H190" s="94">
        <v>10</v>
      </c>
      <c r="I190" s="22"/>
      <c r="J190" s="95" t="s">
        <v>1</v>
      </c>
      <c r="K190" s="96" t="s">
        <v>38</v>
      </c>
      <c r="L190" s="97">
        <v>0</v>
      </c>
      <c r="M190" s="97">
        <f t="shared" si="6"/>
        <v>0</v>
      </c>
      <c r="N190" s="97">
        <v>0</v>
      </c>
      <c r="O190" s="97">
        <f t="shared" si="7"/>
        <v>0</v>
      </c>
      <c r="P190" s="97">
        <v>0</v>
      </c>
      <c r="Q190" s="98">
        <f t="shared" si="8"/>
        <v>0</v>
      </c>
      <c r="AO190" s="99" t="s">
        <v>106</v>
      </c>
      <c r="AQ190" s="99" t="s">
        <v>102</v>
      </c>
      <c r="AR190" s="99" t="s">
        <v>73</v>
      </c>
      <c r="AV190" s="10" t="s">
        <v>107</v>
      </c>
      <c r="BB190" s="100" t="e">
        <f>IF(K190="základní",#REF!,0)</f>
        <v>#REF!</v>
      </c>
      <c r="BC190" s="100">
        <f>IF(K190="snížená",#REF!,0)</f>
        <v>0</v>
      </c>
      <c r="BD190" s="100">
        <f>IF(K190="zákl. přenesená",#REF!,0)</f>
        <v>0</v>
      </c>
      <c r="BE190" s="100">
        <f>IF(K190="sníž. přenesená",#REF!,0)</f>
        <v>0</v>
      </c>
      <c r="BF190" s="100">
        <f>IF(K190="nulová",#REF!,0)</f>
        <v>0</v>
      </c>
      <c r="BG190" s="10" t="s">
        <v>81</v>
      </c>
      <c r="BH190" s="100" t="e">
        <f>ROUND(#REF!*H190,2)</f>
        <v>#REF!</v>
      </c>
      <c r="BI190" s="10" t="s">
        <v>106</v>
      </c>
      <c r="BJ190" s="99" t="s">
        <v>326</v>
      </c>
    </row>
    <row r="191" spans="2:62" s="1" customFormat="1" ht="49.15" customHeight="1">
      <c r="B191" s="22"/>
      <c r="C191" s="90" t="s">
        <v>73</v>
      </c>
      <c r="D191" s="90" t="s">
        <v>102</v>
      </c>
      <c r="E191" s="91" t="s">
        <v>327</v>
      </c>
      <c r="F191" s="92" t="s">
        <v>328</v>
      </c>
      <c r="G191" s="93" t="s">
        <v>105</v>
      </c>
      <c r="H191" s="94">
        <v>2</v>
      </c>
      <c r="I191" s="22"/>
      <c r="J191" s="95" t="s">
        <v>1</v>
      </c>
      <c r="K191" s="96" t="s">
        <v>38</v>
      </c>
      <c r="L191" s="97">
        <v>0</v>
      </c>
      <c r="M191" s="97">
        <f t="shared" si="6"/>
        <v>0</v>
      </c>
      <c r="N191" s="97">
        <v>0</v>
      </c>
      <c r="O191" s="97">
        <f t="shared" si="7"/>
        <v>0</v>
      </c>
      <c r="P191" s="97">
        <v>0</v>
      </c>
      <c r="Q191" s="98">
        <f t="shared" si="8"/>
        <v>0</v>
      </c>
      <c r="AO191" s="99" t="s">
        <v>106</v>
      </c>
      <c r="AQ191" s="99" t="s">
        <v>102</v>
      </c>
      <c r="AR191" s="99" t="s">
        <v>73</v>
      </c>
      <c r="AV191" s="10" t="s">
        <v>107</v>
      </c>
      <c r="BB191" s="100" t="e">
        <f>IF(K191="základní",#REF!,0)</f>
        <v>#REF!</v>
      </c>
      <c r="BC191" s="100">
        <f>IF(K191="snížená",#REF!,0)</f>
        <v>0</v>
      </c>
      <c r="BD191" s="100">
        <f>IF(K191="zákl. přenesená",#REF!,0)</f>
        <v>0</v>
      </c>
      <c r="BE191" s="100">
        <f>IF(K191="sníž. přenesená",#REF!,0)</f>
        <v>0</v>
      </c>
      <c r="BF191" s="100">
        <f>IF(K191="nulová",#REF!,0)</f>
        <v>0</v>
      </c>
      <c r="BG191" s="10" t="s">
        <v>81</v>
      </c>
      <c r="BH191" s="100" t="e">
        <f>ROUND(#REF!*H191,2)</f>
        <v>#REF!</v>
      </c>
      <c r="BI191" s="10" t="s">
        <v>106</v>
      </c>
      <c r="BJ191" s="99" t="s">
        <v>329</v>
      </c>
    </row>
    <row r="192" spans="2:62" s="1" customFormat="1" ht="49.15" customHeight="1">
      <c r="B192" s="22"/>
      <c r="C192" s="90" t="s">
        <v>73</v>
      </c>
      <c r="D192" s="90" t="s">
        <v>102</v>
      </c>
      <c r="E192" s="91" t="s">
        <v>330</v>
      </c>
      <c r="F192" s="92" t="s">
        <v>331</v>
      </c>
      <c r="G192" s="93" t="s">
        <v>105</v>
      </c>
      <c r="H192" s="94">
        <v>10</v>
      </c>
      <c r="I192" s="22"/>
      <c r="J192" s="95" t="s">
        <v>1</v>
      </c>
      <c r="K192" s="96" t="s">
        <v>38</v>
      </c>
      <c r="L192" s="97">
        <v>0</v>
      </c>
      <c r="M192" s="97">
        <f t="shared" si="6"/>
        <v>0</v>
      </c>
      <c r="N192" s="97">
        <v>0</v>
      </c>
      <c r="O192" s="97">
        <f t="shared" si="7"/>
        <v>0</v>
      </c>
      <c r="P192" s="97">
        <v>0</v>
      </c>
      <c r="Q192" s="98">
        <f t="shared" si="8"/>
        <v>0</v>
      </c>
      <c r="AO192" s="99" t="s">
        <v>106</v>
      </c>
      <c r="AQ192" s="99" t="s">
        <v>102</v>
      </c>
      <c r="AR192" s="99" t="s">
        <v>73</v>
      </c>
      <c r="AV192" s="10" t="s">
        <v>107</v>
      </c>
      <c r="BB192" s="100" t="e">
        <f>IF(K192="základní",#REF!,0)</f>
        <v>#REF!</v>
      </c>
      <c r="BC192" s="100">
        <f>IF(K192="snížená",#REF!,0)</f>
        <v>0</v>
      </c>
      <c r="BD192" s="100">
        <f>IF(K192="zákl. přenesená",#REF!,0)</f>
        <v>0</v>
      </c>
      <c r="BE192" s="100">
        <f>IF(K192="sníž. přenesená",#REF!,0)</f>
        <v>0</v>
      </c>
      <c r="BF192" s="100">
        <f>IF(K192="nulová",#REF!,0)</f>
        <v>0</v>
      </c>
      <c r="BG192" s="10" t="s">
        <v>81</v>
      </c>
      <c r="BH192" s="100" t="e">
        <f>ROUND(#REF!*H192,2)</f>
        <v>#REF!</v>
      </c>
      <c r="BI192" s="10" t="s">
        <v>106</v>
      </c>
      <c r="BJ192" s="99" t="s">
        <v>332</v>
      </c>
    </row>
    <row r="193" spans="2:62" s="1" customFormat="1" ht="55.5" customHeight="1">
      <c r="B193" s="22"/>
      <c r="C193" s="90" t="s">
        <v>73</v>
      </c>
      <c r="D193" s="90" t="s">
        <v>102</v>
      </c>
      <c r="E193" s="91" t="s">
        <v>333</v>
      </c>
      <c r="F193" s="92" t="s">
        <v>334</v>
      </c>
      <c r="G193" s="93" t="s">
        <v>105</v>
      </c>
      <c r="H193" s="94">
        <v>1</v>
      </c>
      <c r="I193" s="22"/>
      <c r="J193" s="95" t="s">
        <v>1</v>
      </c>
      <c r="K193" s="96" t="s">
        <v>38</v>
      </c>
      <c r="L193" s="97">
        <v>0</v>
      </c>
      <c r="M193" s="97">
        <f t="shared" si="6"/>
        <v>0</v>
      </c>
      <c r="N193" s="97">
        <v>0</v>
      </c>
      <c r="O193" s="97">
        <f t="shared" si="7"/>
        <v>0</v>
      </c>
      <c r="P193" s="97">
        <v>0</v>
      </c>
      <c r="Q193" s="98">
        <f t="shared" si="8"/>
        <v>0</v>
      </c>
      <c r="AO193" s="99" t="s">
        <v>106</v>
      </c>
      <c r="AQ193" s="99" t="s">
        <v>102</v>
      </c>
      <c r="AR193" s="99" t="s">
        <v>73</v>
      </c>
      <c r="AV193" s="10" t="s">
        <v>107</v>
      </c>
      <c r="BB193" s="100" t="e">
        <f>IF(K193="základní",#REF!,0)</f>
        <v>#REF!</v>
      </c>
      <c r="BC193" s="100">
        <f>IF(K193="snížená",#REF!,0)</f>
        <v>0</v>
      </c>
      <c r="BD193" s="100">
        <f>IF(K193="zákl. přenesená",#REF!,0)</f>
        <v>0</v>
      </c>
      <c r="BE193" s="100">
        <f>IF(K193="sníž. přenesená",#REF!,0)</f>
        <v>0</v>
      </c>
      <c r="BF193" s="100">
        <f>IF(K193="nulová",#REF!,0)</f>
        <v>0</v>
      </c>
      <c r="BG193" s="10" t="s">
        <v>81</v>
      </c>
      <c r="BH193" s="100" t="e">
        <f>ROUND(#REF!*H193,2)</f>
        <v>#REF!</v>
      </c>
      <c r="BI193" s="10" t="s">
        <v>106</v>
      </c>
      <c r="BJ193" s="99" t="s">
        <v>335</v>
      </c>
    </row>
    <row r="194" spans="2:62" s="1" customFormat="1" ht="49.15" customHeight="1">
      <c r="B194" s="22"/>
      <c r="C194" s="90" t="s">
        <v>73</v>
      </c>
      <c r="D194" s="90" t="s">
        <v>102</v>
      </c>
      <c r="E194" s="91" t="s">
        <v>336</v>
      </c>
      <c r="F194" s="92" t="s">
        <v>337</v>
      </c>
      <c r="G194" s="93" t="s">
        <v>105</v>
      </c>
      <c r="H194" s="94">
        <v>2</v>
      </c>
      <c r="I194" s="22"/>
      <c r="J194" s="95" t="s">
        <v>1</v>
      </c>
      <c r="K194" s="96" t="s">
        <v>38</v>
      </c>
      <c r="L194" s="97">
        <v>0</v>
      </c>
      <c r="M194" s="97">
        <f t="shared" si="6"/>
        <v>0</v>
      </c>
      <c r="N194" s="97">
        <v>0</v>
      </c>
      <c r="O194" s="97">
        <f t="shared" si="7"/>
        <v>0</v>
      </c>
      <c r="P194" s="97">
        <v>0</v>
      </c>
      <c r="Q194" s="98">
        <f t="shared" si="8"/>
        <v>0</v>
      </c>
      <c r="AO194" s="99" t="s">
        <v>106</v>
      </c>
      <c r="AQ194" s="99" t="s">
        <v>102</v>
      </c>
      <c r="AR194" s="99" t="s">
        <v>73</v>
      </c>
      <c r="AV194" s="10" t="s">
        <v>107</v>
      </c>
      <c r="BB194" s="100" t="e">
        <f>IF(K194="základní",#REF!,0)</f>
        <v>#REF!</v>
      </c>
      <c r="BC194" s="100">
        <f>IF(K194="snížená",#REF!,0)</f>
        <v>0</v>
      </c>
      <c r="BD194" s="100">
        <f>IF(K194="zákl. přenesená",#REF!,0)</f>
        <v>0</v>
      </c>
      <c r="BE194" s="100">
        <f>IF(K194="sníž. přenesená",#REF!,0)</f>
        <v>0</v>
      </c>
      <c r="BF194" s="100">
        <f>IF(K194="nulová",#REF!,0)</f>
        <v>0</v>
      </c>
      <c r="BG194" s="10" t="s">
        <v>81</v>
      </c>
      <c r="BH194" s="100" t="e">
        <f>ROUND(#REF!*H194,2)</f>
        <v>#REF!</v>
      </c>
      <c r="BI194" s="10" t="s">
        <v>106</v>
      </c>
      <c r="BJ194" s="99" t="s">
        <v>338</v>
      </c>
    </row>
    <row r="195" spans="2:62" s="1" customFormat="1" ht="49.15" customHeight="1">
      <c r="B195" s="22"/>
      <c r="C195" s="90" t="s">
        <v>73</v>
      </c>
      <c r="D195" s="90" t="s">
        <v>102</v>
      </c>
      <c r="E195" s="91" t="s">
        <v>339</v>
      </c>
      <c r="F195" s="92" t="s">
        <v>340</v>
      </c>
      <c r="G195" s="93" t="s">
        <v>105</v>
      </c>
      <c r="H195" s="94">
        <v>8</v>
      </c>
      <c r="I195" s="22"/>
      <c r="J195" s="95" t="s">
        <v>1</v>
      </c>
      <c r="K195" s="96" t="s">
        <v>38</v>
      </c>
      <c r="L195" s="97">
        <v>0</v>
      </c>
      <c r="M195" s="97">
        <f t="shared" si="6"/>
        <v>0</v>
      </c>
      <c r="N195" s="97">
        <v>0</v>
      </c>
      <c r="O195" s="97">
        <f t="shared" si="7"/>
        <v>0</v>
      </c>
      <c r="P195" s="97">
        <v>0</v>
      </c>
      <c r="Q195" s="98">
        <f t="shared" si="8"/>
        <v>0</v>
      </c>
      <c r="AO195" s="99" t="s">
        <v>106</v>
      </c>
      <c r="AQ195" s="99" t="s">
        <v>102</v>
      </c>
      <c r="AR195" s="99" t="s">
        <v>73</v>
      </c>
      <c r="AV195" s="10" t="s">
        <v>107</v>
      </c>
      <c r="BB195" s="100" t="e">
        <f>IF(K195="základní",#REF!,0)</f>
        <v>#REF!</v>
      </c>
      <c r="BC195" s="100">
        <f>IF(K195="snížená",#REF!,0)</f>
        <v>0</v>
      </c>
      <c r="BD195" s="100">
        <f>IF(K195="zákl. přenesená",#REF!,0)</f>
        <v>0</v>
      </c>
      <c r="BE195" s="100">
        <f>IF(K195="sníž. přenesená",#REF!,0)</f>
        <v>0</v>
      </c>
      <c r="BF195" s="100">
        <f>IF(K195="nulová",#REF!,0)</f>
        <v>0</v>
      </c>
      <c r="BG195" s="10" t="s">
        <v>81</v>
      </c>
      <c r="BH195" s="100" t="e">
        <f>ROUND(#REF!*H195,2)</f>
        <v>#REF!</v>
      </c>
      <c r="BI195" s="10" t="s">
        <v>106</v>
      </c>
      <c r="BJ195" s="99" t="s">
        <v>341</v>
      </c>
    </row>
    <row r="196" spans="2:62" s="1" customFormat="1" ht="49.15" customHeight="1">
      <c r="B196" s="22"/>
      <c r="C196" s="90" t="s">
        <v>73</v>
      </c>
      <c r="D196" s="90" t="s">
        <v>102</v>
      </c>
      <c r="E196" s="91" t="s">
        <v>342</v>
      </c>
      <c r="F196" s="92" t="s">
        <v>343</v>
      </c>
      <c r="G196" s="93" t="s">
        <v>105</v>
      </c>
      <c r="H196" s="94">
        <v>3</v>
      </c>
      <c r="I196" s="22"/>
      <c r="J196" s="95" t="s">
        <v>1</v>
      </c>
      <c r="K196" s="96" t="s">
        <v>38</v>
      </c>
      <c r="L196" s="97">
        <v>0</v>
      </c>
      <c r="M196" s="97">
        <f t="shared" si="6"/>
        <v>0</v>
      </c>
      <c r="N196" s="97">
        <v>0</v>
      </c>
      <c r="O196" s="97">
        <f t="shared" si="7"/>
        <v>0</v>
      </c>
      <c r="P196" s="97">
        <v>0</v>
      </c>
      <c r="Q196" s="98">
        <f t="shared" si="8"/>
        <v>0</v>
      </c>
      <c r="AO196" s="99" t="s">
        <v>106</v>
      </c>
      <c r="AQ196" s="99" t="s">
        <v>102</v>
      </c>
      <c r="AR196" s="99" t="s">
        <v>73</v>
      </c>
      <c r="AV196" s="10" t="s">
        <v>107</v>
      </c>
      <c r="BB196" s="100" t="e">
        <f>IF(K196="základní",#REF!,0)</f>
        <v>#REF!</v>
      </c>
      <c r="BC196" s="100">
        <f>IF(K196="snížená",#REF!,0)</f>
        <v>0</v>
      </c>
      <c r="BD196" s="100">
        <f>IF(K196="zákl. přenesená",#REF!,0)</f>
        <v>0</v>
      </c>
      <c r="BE196" s="100">
        <f>IF(K196="sníž. přenesená",#REF!,0)</f>
        <v>0</v>
      </c>
      <c r="BF196" s="100">
        <f>IF(K196="nulová",#REF!,0)</f>
        <v>0</v>
      </c>
      <c r="BG196" s="10" t="s">
        <v>81</v>
      </c>
      <c r="BH196" s="100" t="e">
        <f>ROUND(#REF!*H196,2)</f>
        <v>#REF!</v>
      </c>
      <c r="BI196" s="10" t="s">
        <v>106</v>
      </c>
      <c r="BJ196" s="99" t="s">
        <v>344</v>
      </c>
    </row>
    <row r="197" spans="2:62" s="1" customFormat="1" ht="49.15" customHeight="1">
      <c r="B197" s="22"/>
      <c r="C197" s="90" t="s">
        <v>73</v>
      </c>
      <c r="D197" s="90" t="s">
        <v>102</v>
      </c>
      <c r="E197" s="91" t="s">
        <v>345</v>
      </c>
      <c r="F197" s="92" t="s">
        <v>346</v>
      </c>
      <c r="G197" s="93" t="s">
        <v>105</v>
      </c>
      <c r="H197" s="94">
        <v>31</v>
      </c>
      <c r="I197" s="22"/>
      <c r="J197" s="95" t="s">
        <v>1</v>
      </c>
      <c r="K197" s="96" t="s">
        <v>38</v>
      </c>
      <c r="L197" s="97">
        <v>0</v>
      </c>
      <c r="M197" s="97">
        <f t="shared" si="6"/>
        <v>0</v>
      </c>
      <c r="N197" s="97">
        <v>0</v>
      </c>
      <c r="O197" s="97">
        <f t="shared" si="7"/>
        <v>0</v>
      </c>
      <c r="P197" s="97">
        <v>0</v>
      </c>
      <c r="Q197" s="98">
        <f t="shared" si="8"/>
        <v>0</v>
      </c>
      <c r="AO197" s="99" t="s">
        <v>106</v>
      </c>
      <c r="AQ197" s="99" t="s">
        <v>102</v>
      </c>
      <c r="AR197" s="99" t="s">
        <v>73</v>
      </c>
      <c r="AV197" s="10" t="s">
        <v>107</v>
      </c>
      <c r="BB197" s="100" t="e">
        <f>IF(K197="základní",#REF!,0)</f>
        <v>#REF!</v>
      </c>
      <c r="BC197" s="100">
        <f>IF(K197="snížená",#REF!,0)</f>
        <v>0</v>
      </c>
      <c r="BD197" s="100">
        <f>IF(K197="zákl. přenesená",#REF!,0)</f>
        <v>0</v>
      </c>
      <c r="BE197" s="100">
        <f>IF(K197="sníž. přenesená",#REF!,0)</f>
        <v>0</v>
      </c>
      <c r="BF197" s="100">
        <f>IF(K197="nulová",#REF!,0)</f>
        <v>0</v>
      </c>
      <c r="BG197" s="10" t="s">
        <v>81</v>
      </c>
      <c r="BH197" s="100" t="e">
        <f>ROUND(#REF!*H197,2)</f>
        <v>#REF!</v>
      </c>
      <c r="BI197" s="10" t="s">
        <v>106</v>
      </c>
      <c r="BJ197" s="99" t="s">
        <v>347</v>
      </c>
    </row>
    <row r="198" spans="2:62" s="1" customFormat="1" ht="55.5" customHeight="1">
      <c r="B198" s="22"/>
      <c r="C198" s="90" t="s">
        <v>73</v>
      </c>
      <c r="D198" s="90" t="s">
        <v>102</v>
      </c>
      <c r="E198" s="91" t="s">
        <v>348</v>
      </c>
      <c r="F198" s="92" t="s">
        <v>349</v>
      </c>
      <c r="G198" s="93" t="s">
        <v>105</v>
      </c>
      <c r="H198" s="94">
        <v>1</v>
      </c>
      <c r="I198" s="22"/>
      <c r="J198" s="95" t="s">
        <v>1</v>
      </c>
      <c r="K198" s="96" t="s">
        <v>38</v>
      </c>
      <c r="L198" s="97">
        <v>0</v>
      </c>
      <c r="M198" s="97">
        <f t="shared" si="6"/>
        <v>0</v>
      </c>
      <c r="N198" s="97">
        <v>0</v>
      </c>
      <c r="O198" s="97">
        <f t="shared" si="7"/>
        <v>0</v>
      </c>
      <c r="P198" s="97">
        <v>0</v>
      </c>
      <c r="Q198" s="98">
        <f t="shared" si="8"/>
        <v>0</v>
      </c>
      <c r="AO198" s="99" t="s">
        <v>106</v>
      </c>
      <c r="AQ198" s="99" t="s">
        <v>102</v>
      </c>
      <c r="AR198" s="99" t="s">
        <v>73</v>
      </c>
      <c r="AV198" s="10" t="s">
        <v>107</v>
      </c>
      <c r="BB198" s="100" t="e">
        <f>IF(K198="základní",#REF!,0)</f>
        <v>#REF!</v>
      </c>
      <c r="BC198" s="100">
        <f>IF(K198="snížená",#REF!,0)</f>
        <v>0</v>
      </c>
      <c r="BD198" s="100">
        <f>IF(K198="zákl. přenesená",#REF!,0)</f>
        <v>0</v>
      </c>
      <c r="BE198" s="100">
        <f>IF(K198="sníž. přenesená",#REF!,0)</f>
        <v>0</v>
      </c>
      <c r="BF198" s="100">
        <f>IF(K198="nulová",#REF!,0)</f>
        <v>0</v>
      </c>
      <c r="BG198" s="10" t="s">
        <v>81</v>
      </c>
      <c r="BH198" s="100" t="e">
        <f>ROUND(#REF!*H198,2)</f>
        <v>#REF!</v>
      </c>
      <c r="BI198" s="10" t="s">
        <v>106</v>
      </c>
      <c r="BJ198" s="99" t="s">
        <v>350</v>
      </c>
    </row>
    <row r="199" spans="2:62" s="1" customFormat="1" ht="55.5" customHeight="1">
      <c r="B199" s="22"/>
      <c r="C199" s="90" t="s">
        <v>73</v>
      </c>
      <c r="D199" s="90" t="s">
        <v>102</v>
      </c>
      <c r="E199" s="91" t="s">
        <v>351</v>
      </c>
      <c r="F199" s="92" t="s">
        <v>352</v>
      </c>
      <c r="G199" s="93" t="s">
        <v>105</v>
      </c>
      <c r="H199" s="94">
        <v>12</v>
      </c>
      <c r="I199" s="22"/>
      <c r="J199" s="95" t="s">
        <v>1</v>
      </c>
      <c r="K199" s="96" t="s">
        <v>38</v>
      </c>
      <c r="L199" s="97">
        <v>0</v>
      </c>
      <c r="M199" s="97">
        <f t="shared" si="6"/>
        <v>0</v>
      </c>
      <c r="N199" s="97">
        <v>0</v>
      </c>
      <c r="O199" s="97">
        <f t="shared" si="7"/>
        <v>0</v>
      </c>
      <c r="P199" s="97">
        <v>0</v>
      </c>
      <c r="Q199" s="98">
        <f t="shared" si="8"/>
        <v>0</v>
      </c>
      <c r="AO199" s="99" t="s">
        <v>106</v>
      </c>
      <c r="AQ199" s="99" t="s">
        <v>102</v>
      </c>
      <c r="AR199" s="99" t="s">
        <v>73</v>
      </c>
      <c r="AV199" s="10" t="s">
        <v>107</v>
      </c>
      <c r="BB199" s="100" t="e">
        <f>IF(K199="základní",#REF!,0)</f>
        <v>#REF!</v>
      </c>
      <c r="BC199" s="100">
        <f>IF(K199="snížená",#REF!,0)</f>
        <v>0</v>
      </c>
      <c r="BD199" s="100">
        <f>IF(K199="zákl. přenesená",#REF!,0)</f>
        <v>0</v>
      </c>
      <c r="BE199" s="100">
        <f>IF(K199="sníž. přenesená",#REF!,0)</f>
        <v>0</v>
      </c>
      <c r="BF199" s="100">
        <f>IF(K199="nulová",#REF!,0)</f>
        <v>0</v>
      </c>
      <c r="BG199" s="10" t="s">
        <v>81</v>
      </c>
      <c r="BH199" s="100" t="e">
        <f>ROUND(#REF!*H199,2)</f>
        <v>#REF!</v>
      </c>
      <c r="BI199" s="10" t="s">
        <v>106</v>
      </c>
      <c r="BJ199" s="99" t="s">
        <v>353</v>
      </c>
    </row>
    <row r="200" spans="2:62" s="1" customFormat="1" ht="49.15" customHeight="1">
      <c r="B200" s="22"/>
      <c r="C200" s="90" t="s">
        <v>73</v>
      </c>
      <c r="D200" s="90" t="s">
        <v>102</v>
      </c>
      <c r="E200" s="91" t="s">
        <v>354</v>
      </c>
      <c r="F200" s="92" t="s">
        <v>355</v>
      </c>
      <c r="G200" s="93" t="s">
        <v>105</v>
      </c>
      <c r="H200" s="94">
        <v>1</v>
      </c>
      <c r="I200" s="22"/>
      <c r="J200" s="95" t="s">
        <v>1</v>
      </c>
      <c r="K200" s="96" t="s">
        <v>38</v>
      </c>
      <c r="L200" s="97">
        <v>0</v>
      </c>
      <c r="M200" s="97">
        <f t="shared" si="6"/>
        <v>0</v>
      </c>
      <c r="N200" s="97">
        <v>0</v>
      </c>
      <c r="O200" s="97">
        <f t="shared" si="7"/>
        <v>0</v>
      </c>
      <c r="P200" s="97">
        <v>0</v>
      </c>
      <c r="Q200" s="98">
        <f t="shared" si="8"/>
        <v>0</v>
      </c>
      <c r="AO200" s="99" t="s">
        <v>106</v>
      </c>
      <c r="AQ200" s="99" t="s">
        <v>102</v>
      </c>
      <c r="AR200" s="99" t="s">
        <v>73</v>
      </c>
      <c r="AV200" s="10" t="s">
        <v>107</v>
      </c>
      <c r="BB200" s="100" t="e">
        <f>IF(K200="základní",#REF!,0)</f>
        <v>#REF!</v>
      </c>
      <c r="BC200" s="100">
        <f>IF(K200="snížená",#REF!,0)</f>
        <v>0</v>
      </c>
      <c r="BD200" s="100">
        <f>IF(K200="zákl. přenesená",#REF!,0)</f>
        <v>0</v>
      </c>
      <c r="BE200" s="100">
        <f>IF(K200="sníž. přenesená",#REF!,0)</f>
        <v>0</v>
      </c>
      <c r="BF200" s="100">
        <f>IF(K200="nulová",#REF!,0)</f>
        <v>0</v>
      </c>
      <c r="BG200" s="10" t="s">
        <v>81</v>
      </c>
      <c r="BH200" s="100" t="e">
        <f>ROUND(#REF!*H200,2)</f>
        <v>#REF!</v>
      </c>
      <c r="BI200" s="10" t="s">
        <v>106</v>
      </c>
      <c r="BJ200" s="99" t="s">
        <v>356</v>
      </c>
    </row>
    <row r="201" spans="2:62" s="1" customFormat="1" ht="55.5" customHeight="1">
      <c r="B201" s="22"/>
      <c r="C201" s="90" t="s">
        <v>73</v>
      </c>
      <c r="D201" s="90" t="s">
        <v>102</v>
      </c>
      <c r="E201" s="91" t="s">
        <v>357</v>
      </c>
      <c r="F201" s="92" t="s">
        <v>358</v>
      </c>
      <c r="G201" s="93" t="s">
        <v>105</v>
      </c>
      <c r="H201" s="94">
        <v>3</v>
      </c>
      <c r="I201" s="22"/>
      <c r="J201" s="95" t="s">
        <v>1</v>
      </c>
      <c r="K201" s="96" t="s">
        <v>38</v>
      </c>
      <c r="L201" s="97">
        <v>0</v>
      </c>
      <c r="M201" s="97">
        <f t="shared" si="6"/>
        <v>0</v>
      </c>
      <c r="N201" s="97">
        <v>0</v>
      </c>
      <c r="O201" s="97">
        <f t="shared" si="7"/>
        <v>0</v>
      </c>
      <c r="P201" s="97">
        <v>0</v>
      </c>
      <c r="Q201" s="98">
        <f t="shared" si="8"/>
        <v>0</v>
      </c>
      <c r="AO201" s="99" t="s">
        <v>106</v>
      </c>
      <c r="AQ201" s="99" t="s">
        <v>102</v>
      </c>
      <c r="AR201" s="99" t="s">
        <v>73</v>
      </c>
      <c r="AV201" s="10" t="s">
        <v>107</v>
      </c>
      <c r="BB201" s="100" t="e">
        <f>IF(K201="základní",#REF!,0)</f>
        <v>#REF!</v>
      </c>
      <c r="BC201" s="100">
        <f>IF(K201="snížená",#REF!,0)</f>
        <v>0</v>
      </c>
      <c r="BD201" s="100">
        <f>IF(K201="zákl. přenesená",#REF!,0)</f>
        <v>0</v>
      </c>
      <c r="BE201" s="100">
        <f>IF(K201="sníž. přenesená",#REF!,0)</f>
        <v>0</v>
      </c>
      <c r="BF201" s="100">
        <f>IF(K201="nulová",#REF!,0)</f>
        <v>0</v>
      </c>
      <c r="BG201" s="10" t="s">
        <v>81</v>
      </c>
      <c r="BH201" s="100" t="e">
        <f>ROUND(#REF!*H201,2)</f>
        <v>#REF!</v>
      </c>
      <c r="BI201" s="10" t="s">
        <v>106</v>
      </c>
      <c r="BJ201" s="99" t="s">
        <v>359</v>
      </c>
    </row>
    <row r="202" spans="2:62" s="1" customFormat="1" ht="55.5" customHeight="1">
      <c r="B202" s="22"/>
      <c r="C202" s="90" t="s">
        <v>73</v>
      </c>
      <c r="D202" s="90" t="s">
        <v>102</v>
      </c>
      <c r="E202" s="91" t="s">
        <v>360</v>
      </c>
      <c r="F202" s="92" t="s">
        <v>361</v>
      </c>
      <c r="G202" s="93" t="s">
        <v>105</v>
      </c>
      <c r="H202" s="94">
        <v>12</v>
      </c>
      <c r="I202" s="22"/>
      <c r="J202" s="95" t="s">
        <v>1</v>
      </c>
      <c r="K202" s="96" t="s">
        <v>38</v>
      </c>
      <c r="L202" s="97">
        <v>0</v>
      </c>
      <c r="M202" s="97">
        <f t="shared" si="6"/>
        <v>0</v>
      </c>
      <c r="N202" s="97">
        <v>0</v>
      </c>
      <c r="O202" s="97">
        <f t="shared" si="7"/>
        <v>0</v>
      </c>
      <c r="P202" s="97">
        <v>0</v>
      </c>
      <c r="Q202" s="98">
        <f t="shared" si="8"/>
        <v>0</v>
      </c>
      <c r="AO202" s="99" t="s">
        <v>106</v>
      </c>
      <c r="AQ202" s="99" t="s">
        <v>102</v>
      </c>
      <c r="AR202" s="99" t="s">
        <v>73</v>
      </c>
      <c r="AV202" s="10" t="s">
        <v>107</v>
      </c>
      <c r="BB202" s="100" t="e">
        <f>IF(K202="základní",#REF!,0)</f>
        <v>#REF!</v>
      </c>
      <c r="BC202" s="100">
        <f>IF(K202="snížená",#REF!,0)</f>
        <v>0</v>
      </c>
      <c r="BD202" s="100">
        <f>IF(K202="zákl. přenesená",#REF!,0)</f>
        <v>0</v>
      </c>
      <c r="BE202" s="100">
        <f>IF(K202="sníž. přenesená",#REF!,0)</f>
        <v>0</v>
      </c>
      <c r="BF202" s="100">
        <f>IF(K202="nulová",#REF!,0)</f>
        <v>0</v>
      </c>
      <c r="BG202" s="10" t="s">
        <v>81</v>
      </c>
      <c r="BH202" s="100" t="e">
        <f>ROUND(#REF!*H202,2)</f>
        <v>#REF!</v>
      </c>
      <c r="BI202" s="10" t="s">
        <v>106</v>
      </c>
      <c r="BJ202" s="99" t="s">
        <v>362</v>
      </c>
    </row>
    <row r="203" spans="2:62" s="1" customFormat="1" ht="55.5" customHeight="1">
      <c r="B203" s="22"/>
      <c r="C203" s="90" t="s">
        <v>73</v>
      </c>
      <c r="D203" s="90" t="s">
        <v>102</v>
      </c>
      <c r="E203" s="91" t="s">
        <v>363</v>
      </c>
      <c r="F203" s="92" t="s">
        <v>364</v>
      </c>
      <c r="G203" s="93" t="s">
        <v>105</v>
      </c>
      <c r="H203" s="94">
        <v>11</v>
      </c>
      <c r="I203" s="22"/>
      <c r="J203" s="95" t="s">
        <v>1</v>
      </c>
      <c r="K203" s="96" t="s">
        <v>38</v>
      </c>
      <c r="L203" s="97">
        <v>0</v>
      </c>
      <c r="M203" s="97">
        <f t="shared" si="6"/>
        <v>0</v>
      </c>
      <c r="N203" s="97">
        <v>0</v>
      </c>
      <c r="O203" s="97">
        <f t="shared" si="7"/>
        <v>0</v>
      </c>
      <c r="P203" s="97">
        <v>0</v>
      </c>
      <c r="Q203" s="98">
        <f t="shared" si="8"/>
        <v>0</v>
      </c>
      <c r="AO203" s="99" t="s">
        <v>106</v>
      </c>
      <c r="AQ203" s="99" t="s">
        <v>102</v>
      </c>
      <c r="AR203" s="99" t="s">
        <v>73</v>
      </c>
      <c r="AV203" s="10" t="s">
        <v>107</v>
      </c>
      <c r="BB203" s="100" t="e">
        <f>IF(K203="základní",#REF!,0)</f>
        <v>#REF!</v>
      </c>
      <c r="BC203" s="100">
        <f>IF(K203="snížená",#REF!,0)</f>
        <v>0</v>
      </c>
      <c r="BD203" s="100">
        <f>IF(K203="zákl. přenesená",#REF!,0)</f>
        <v>0</v>
      </c>
      <c r="BE203" s="100">
        <f>IF(K203="sníž. přenesená",#REF!,0)</f>
        <v>0</v>
      </c>
      <c r="BF203" s="100">
        <f>IF(K203="nulová",#REF!,0)</f>
        <v>0</v>
      </c>
      <c r="BG203" s="10" t="s">
        <v>81</v>
      </c>
      <c r="BH203" s="100" t="e">
        <f>ROUND(#REF!*H203,2)</f>
        <v>#REF!</v>
      </c>
      <c r="BI203" s="10" t="s">
        <v>106</v>
      </c>
      <c r="BJ203" s="99" t="s">
        <v>365</v>
      </c>
    </row>
    <row r="204" spans="2:62" s="1" customFormat="1" ht="49.15" customHeight="1">
      <c r="B204" s="22"/>
      <c r="C204" s="90" t="s">
        <v>73</v>
      </c>
      <c r="D204" s="90" t="s">
        <v>102</v>
      </c>
      <c r="E204" s="91" t="s">
        <v>366</v>
      </c>
      <c r="F204" s="92" t="s">
        <v>367</v>
      </c>
      <c r="G204" s="93" t="s">
        <v>105</v>
      </c>
      <c r="H204" s="94">
        <v>12</v>
      </c>
      <c r="I204" s="22"/>
      <c r="J204" s="95" t="s">
        <v>1</v>
      </c>
      <c r="K204" s="96" t="s">
        <v>38</v>
      </c>
      <c r="L204" s="97">
        <v>0</v>
      </c>
      <c r="M204" s="97">
        <f t="shared" si="6"/>
        <v>0</v>
      </c>
      <c r="N204" s="97">
        <v>0</v>
      </c>
      <c r="O204" s="97">
        <f t="shared" si="7"/>
        <v>0</v>
      </c>
      <c r="P204" s="97">
        <v>0</v>
      </c>
      <c r="Q204" s="98">
        <f t="shared" si="8"/>
        <v>0</v>
      </c>
      <c r="AO204" s="99" t="s">
        <v>106</v>
      </c>
      <c r="AQ204" s="99" t="s">
        <v>102</v>
      </c>
      <c r="AR204" s="99" t="s">
        <v>73</v>
      </c>
      <c r="AV204" s="10" t="s">
        <v>107</v>
      </c>
      <c r="BB204" s="100" t="e">
        <f>IF(K204="základní",#REF!,0)</f>
        <v>#REF!</v>
      </c>
      <c r="BC204" s="100">
        <f>IF(K204="snížená",#REF!,0)</f>
        <v>0</v>
      </c>
      <c r="BD204" s="100">
        <f>IF(K204="zákl. přenesená",#REF!,0)</f>
        <v>0</v>
      </c>
      <c r="BE204" s="100">
        <f>IF(K204="sníž. přenesená",#REF!,0)</f>
        <v>0</v>
      </c>
      <c r="BF204" s="100">
        <f>IF(K204="nulová",#REF!,0)</f>
        <v>0</v>
      </c>
      <c r="BG204" s="10" t="s">
        <v>81</v>
      </c>
      <c r="BH204" s="100" t="e">
        <f>ROUND(#REF!*H204,2)</f>
        <v>#REF!</v>
      </c>
      <c r="BI204" s="10" t="s">
        <v>106</v>
      </c>
      <c r="BJ204" s="99" t="s">
        <v>368</v>
      </c>
    </row>
    <row r="205" spans="2:62" s="1" customFormat="1" ht="55.5" customHeight="1">
      <c r="B205" s="22"/>
      <c r="C205" s="90" t="s">
        <v>73</v>
      </c>
      <c r="D205" s="90" t="s">
        <v>102</v>
      </c>
      <c r="E205" s="91" t="s">
        <v>369</v>
      </c>
      <c r="F205" s="92" t="s">
        <v>370</v>
      </c>
      <c r="G205" s="93" t="s">
        <v>105</v>
      </c>
      <c r="H205" s="94">
        <v>5</v>
      </c>
      <c r="I205" s="22"/>
      <c r="J205" s="95" t="s">
        <v>1</v>
      </c>
      <c r="K205" s="96" t="s">
        <v>38</v>
      </c>
      <c r="L205" s="97">
        <v>0</v>
      </c>
      <c r="M205" s="97">
        <f t="shared" si="6"/>
        <v>0</v>
      </c>
      <c r="N205" s="97">
        <v>0</v>
      </c>
      <c r="O205" s="97">
        <f t="shared" si="7"/>
        <v>0</v>
      </c>
      <c r="P205" s="97">
        <v>0</v>
      </c>
      <c r="Q205" s="98">
        <f t="shared" si="8"/>
        <v>0</v>
      </c>
      <c r="AO205" s="99" t="s">
        <v>106</v>
      </c>
      <c r="AQ205" s="99" t="s">
        <v>102</v>
      </c>
      <c r="AR205" s="99" t="s">
        <v>73</v>
      </c>
      <c r="AV205" s="10" t="s">
        <v>107</v>
      </c>
      <c r="BB205" s="100" t="e">
        <f>IF(K205="základní",#REF!,0)</f>
        <v>#REF!</v>
      </c>
      <c r="BC205" s="100">
        <f>IF(K205="snížená",#REF!,0)</f>
        <v>0</v>
      </c>
      <c r="BD205" s="100">
        <f>IF(K205="zákl. přenesená",#REF!,0)</f>
        <v>0</v>
      </c>
      <c r="BE205" s="100">
        <f>IF(K205="sníž. přenesená",#REF!,0)</f>
        <v>0</v>
      </c>
      <c r="BF205" s="100">
        <f>IF(K205="nulová",#REF!,0)</f>
        <v>0</v>
      </c>
      <c r="BG205" s="10" t="s">
        <v>81</v>
      </c>
      <c r="BH205" s="100" t="e">
        <f>ROUND(#REF!*H205,2)</f>
        <v>#REF!</v>
      </c>
      <c r="BI205" s="10" t="s">
        <v>106</v>
      </c>
      <c r="BJ205" s="99" t="s">
        <v>371</v>
      </c>
    </row>
    <row r="206" spans="2:62" s="1" customFormat="1" ht="49.15" customHeight="1">
      <c r="B206" s="22"/>
      <c r="C206" s="90" t="s">
        <v>73</v>
      </c>
      <c r="D206" s="90" t="s">
        <v>102</v>
      </c>
      <c r="E206" s="91" t="s">
        <v>372</v>
      </c>
      <c r="F206" s="92" t="s">
        <v>373</v>
      </c>
      <c r="G206" s="93" t="s">
        <v>105</v>
      </c>
      <c r="H206" s="94">
        <v>5</v>
      </c>
      <c r="I206" s="22"/>
      <c r="J206" s="95" t="s">
        <v>1</v>
      </c>
      <c r="K206" s="96" t="s">
        <v>38</v>
      </c>
      <c r="L206" s="97">
        <v>0</v>
      </c>
      <c r="M206" s="97">
        <f t="shared" si="6"/>
        <v>0</v>
      </c>
      <c r="N206" s="97">
        <v>0</v>
      </c>
      <c r="O206" s="97">
        <f t="shared" si="7"/>
        <v>0</v>
      </c>
      <c r="P206" s="97">
        <v>0</v>
      </c>
      <c r="Q206" s="98">
        <f t="shared" si="8"/>
        <v>0</v>
      </c>
      <c r="AO206" s="99" t="s">
        <v>106</v>
      </c>
      <c r="AQ206" s="99" t="s">
        <v>102</v>
      </c>
      <c r="AR206" s="99" t="s">
        <v>73</v>
      </c>
      <c r="AV206" s="10" t="s">
        <v>107</v>
      </c>
      <c r="BB206" s="100" t="e">
        <f>IF(K206="základní",#REF!,0)</f>
        <v>#REF!</v>
      </c>
      <c r="BC206" s="100">
        <f>IF(K206="snížená",#REF!,0)</f>
        <v>0</v>
      </c>
      <c r="BD206" s="100">
        <f>IF(K206="zákl. přenesená",#REF!,0)</f>
        <v>0</v>
      </c>
      <c r="BE206" s="100">
        <f>IF(K206="sníž. přenesená",#REF!,0)</f>
        <v>0</v>
      </c>
      <c r="BF206" s="100">
        <f>IF(K206="nulová",#REF!,0)</f>
        <v>0</v>
      </c>
      <c r="BG206" s="10" t="s">
        <v>81</v>
      </c>
      <c r="BH206" s="100" t="e">
        <f>ROUND(#REF!*H206,2)</f>
        <v>#REF!</v>
      </c>
      <c r="BI206" s="10" t="s">
        <v>106</v>
      </c>
      <c r="BJ206" s="99" t="s">
        <v>374</v>
      </c>
    </row>
    <row r="207" spans="2:62" s="1" customFormat="1" ht="49.15" customHeight="1">
      <c r="B207" s="22"/>
      <c r="C207" s="90" t="s">
        <v>73</v>
      </c>
      <c r="D207" s="90" t="s">
        <v>102</v>
      </c>
      <c r="E207" s="91" t="s">
        <v>375</v>
      </c>
      <c r="F207" s="92" t="s">
        <v>376</v>
      </c>
      <c r="G207" s="93" t="s">
        <v>105</v>
      </c>
      <c r="H207" s="94">
        <v>7</v>
      </c>
      <c r="I207" s="22"/>
      <c r="J207" s="95" t="s">
        <v>1</v>
      </c>
      <c r="K207" s="96" t="s">
        <v>38</v>
      </c>
      <c r="L207" s="97">
        <v>0</v>
      </c>
      <c r="M207" s="97">
        <f t="shared" si="6"/>
        <v>0</v>
      </c>
      <c r="N207" s="97">
        <v>0</v>
      </c>
      <c r="O207" s="97">
        <f t="shared" si="7"/>
        <v>0</v>
      </c>
      <c r="P207" s="97">
        <v>0</v>
      </c>
      <c r="Q207" s="98">
        <f t="shared" si="8"/>
        <v>0</v>
      </c>
      <c r="AO207" s="99" t="s">
        <v>106</v>
      </c>
      <c r="AQ207" s="99" t="s">
        <v>102</v>
      </c>
      <c r="AR207" s="99" t="s">
        <v>73</v>
      </c>
      <c r="AV207" s="10" t="s">
        <v>107</v>
      </c>
      <c r="BB207" s="100" t="e">
        <f>IF(K207="základní",#REF!,0)</f>
        <v>#REF!</v>
      </c>
      <c r="BC207" s="100">
        <f>IF(K207="snížená",#REF!,0)</f>
        <v>0</v>
      </c>
      <c r="BD207" s="100">
        <f>IF(K207="zákl. přenesená",#REF!,0)</f>
        <v>0</v>
      </c>
      <c r="BE207" s="100">
        <f>IF(K207="sníž. přenesená",#REF!,0)</f>
        <v>0</v>
      </c>
      <c r="BF207" s="100">
        <f>IF(K207="nulová",#REF!,0)</f>
        <v>0</v>
      </c>
      <c r="BG207" s="10" t="s">
        <v>81</v>
      </c>
      <c r="BH207" s="100" t="e">
        <f>ROUND(#REF!*H207,2)</f>
        <v>#REF!</v>
      </c>
      <c r="BI207" s="10" t="s">
        <v>106</v>
      </c>
      <c r="BJ207" s="99" t="s">
        <v>377</v>
      </c>
    </row>
    <row r="208" spans="2:62" s="1" customFormat="1" ht="55.5" customHeight="1">
      <c r="B208" s="22"/>
      <c r="C208" s="90" t="s">
        <v>73</v>
      </c>
      <c r="D208" s="90" t="s">
        <v>102</v>
      </c>
      <c r="E208" s="91" t="s">
        <v>378</v>
      </c>
      <c r="F208" s="92" t="s">
        <v>379</v>
      </c>
      <c r="G208" s="93" t="s">
        <v>105</v>
      </c>
      <c r="H208" s="94">
        <v>20</v>
      </c>
      <c r="I208" s="22"/>
      <c r="J208" s="95" t="s">
        <v>1</v>
      </c>
      <c r="K208" s="96" t="s">
        <v>38</v>
      </c>
      <c r="L208" s="97">
        <v>0</v>
      </c>
      <c r="M208" s="97">
        <f t="shared" si="6"/>
        <v>0</v>
      </c>
      <c r="N208" s="97">
        <v>0</v>
      </c>
      <c r="O208" s="97">
        <f t="shared" si="7"/>
        <v>0</v>
      </c>
      <c r="P208" s="97">
        <v>0</v>
      </c>
      <c r="Q208" s="98">
        <f t="shared" si="8"/>
        <v>0</v>
      </c>
      <c r="AO208" s="99" t="s">
        <v>106</v>
      </c>
      <c r="AQ208" s="99" t="s">
        <v>102</v>
      </c>
      <c r="AR208" s="99" t="s">
        <v>73</v>
      </c>
      <c r="AV208" s="10" t="s">
        <v>107</v>
      </c>
      <c r="BB208" s="100" t="e">
        <f>IF(K208="základní",#REF!,0)</f>
        <v>#REF!</v>
      </c>
      <c r="BC208" s="100">
        <f>IF(K208="snížená",#REF!,0)</f>
        <v>0</v>
      </c>
      <c r="BD208" s="100">
        <f>IF(K208="zákl. přenesená",#REF!,0)</f>
        <v>0</v>
      </c>
      <c r="BE208" s="100">
        <f>IF(K208="sníž. přenesená",#REF!,0)</f>
        <v>0</v>
      </c>
      <c r="BF208" s="100">
        <f>IF(K208="nulová",#REF!,0)</f>
        <v>0</v>
      </c>
      <c r="BG208" s="10" t="s">
        <v>81</v>
      </c>
      <c r="BH208" s="100" t="e">
        <f>ROUND(#REF!*H208,2)</f>
        <v>#REF!</v>
      </c>
      <c r="BI208" s="10" t="s">
        <v>106</v>
      </c>
      <c r="BJ208" s="99" t="s">
        <v>380</v>
      </c>
    </row>
    <row r="209" spans="2:62" s="1" customFormat="1" ht="49.15" customHeight="1">
      <c r="B209" s="22"/>
      <c r="C209" s="90" t="s">
        <v>73</v>
      </c>
      <c r="D209" s="90" t="s">
        <v>102</v>
      </c>
      <c r="E209" s="91" t="s">
        <v>381</v>
      </c>
      <c r="F209" s="92" t="s">
        <v>382</v>
      </c>
      <c r="G209" s="93" t="s">
        <v>105</v>
      </c>
      <c r="H209" s="94">
        <v>3</v>
      </c>
      <c r="I209" s="22"/>
      <c r="J209" s="95" t="s">
        <v>1</v>
      </c>
      <c r="K209" s="96" t="s">
        <v>38</v>
      </c>
      <c r="L209" s="97">
        <v>0</v>
      </c>
      <c r="M209" s="97">
        <f t="shared" si="6"/>
        <v>0</v>
      </c>
      <c r="N209" s="97">
        <v>0</v>
      </c>
      <c r="O209" s="97">
        <f t="shared" si="7"/>
        <v>0</v>
      </c>
      <c r="P209" s="97">
        <v>0</v>
      </c>
      <c r="Q209" s="98">
        <f t="shared" si="8"/>
        <v>0</v>
      </c>
      <c r="AO209" s="99" t="s">
        <v>106</v>
      </c>
      <c r="AQ209" s="99" t="s">
        <v>102</v>
      </c>
      <c r="AR209" s="99" t="s">
        <v>73</v>
      </c>
      <c r="AV209" s="10" t="s">
        <v>107</v>
      </c>
      <c r="BB209" s="100" t="e">
        <f>IF(K209="základní",#REF!,0)</f>
        <v>#REF!</v>
      </c>
      <c r="BC209" s="100">
        <f>IF(K209="snížená",#REF!,0)</f>
        <v>0</v>
      </c>
      <c r="BD209" s="100">
        <f>IF(K209="zákl. přenesená",#REF!,0)</f>
        <v>0</v>
      </c>
      <c r="BE209" s="100">
        <f>IF(K209="sníž. přenesená",#REF!,0)</f>
        <v>0</v>
      </c>
      <c r="BF209" s="100">
        <f>IF(K209="nulová",#REF!,0)</f>
        <v>0</v>
      </c>
      <c r="BG209" s="10" t="s">
        <v>81</v>
      </c>
      <c r="BH209" s="100" t="e">
        <f>ROUND(#REF!*H209,2)</f>
        <v>#REF!</v>
      </c>
      <c r="BI209" s="10" t="s">
        <v>106</v>
      </c>
      <c r="BJ209" s="99" t="s">
        <v>383</v>
      </c>
    </row>
    <row r="210" spans="2:62" s="1" customFormat="1" ht="55.5" customHeight="1">
      <c r="B210" s="22"/>
      <c r="C210" s="90" t="s">
        <v>73</v>
      </c>
      <c r="D210" s="90" t="s">
        <v>102</v>
      </c>
      <c r="E210" s="91" t="s">
        <v>384</v>
      </c>
      <c r="F210" s="92" t="s">
        <v>385</v>
      </c>
      <c r="G210" s="93" t="s">
        <v>105</v>
      </c>
      <c r="H210" s="94">
        <v>8</v>
      </c>
      <c r="I210" s="22"/>
      <c r="J210" s="95" t="s">
        <v>1</v>
      </c>
      <c r="K210" s="96" t="s">
        <v>38</v>
      </c>
      <c r="L210" s="97">
        <v>0</v>
      </c>
      <c r="M210" s="97">
        <f t="shared" si="6"/>
        <v>0</v>
      </c>
      <c r="N210" s="97">
        <v>0</v>
      </c>
      <c r="O210" s="97">
        <f t="shared" si="7"/>
        <v>0</v>
      </c>
      <c r="P210" s="97">
        <v>0</v>
      </c>
      <c r="Q210" s="98">
        <f t="shared" si="8"/>
        <v>0</v>
      </c>
      <c r="AO210" s="99" t="s">
        <v>106</v>
      </c>
      <c r="AQ210" s="99" t="s">
        <v>102</v>
      </c>
      <c r="AR210" s="99" t="s">
        <v>73</v>
      </c>
      <c r="AV210" s="10" t="s">
        <v>107</v>
      </c>
      <c r="BB210" s="100" t="e">
        <f>IF(K210="základní",#REF!,0)</f>
        <v>#REF!</v>
      </c>
      <c r="BC210" s="100">
        <f>IF(K210="snížená",#REF!,0)</f>
        <v>0</v>
      </c>
      <c r="BD210" s="100">
        <f>IF(K210="zákl. přenesená",#REF!,0)</f>
        <v>0</v>
      </c>
      <c r="BE210" s="100">
        <f>IF(K210="sníž. přenesená",#REF!,0)</f>
        <v>0</v>
      </c>
      <c r="BF210" s="100">
        <f>IF(K210="nulová",#REF!,0)</f>
        <v>0</v>
      </c>
      <c r="BG210" s="10" t="s">
        <v>81</v>
      </c>
      <c r="BH210" s="100" t="e">
        <f>ROUND(#REF!*H210,2)</f>
        <v>#REF!</v>
      </c>
      <c r="BI210" s="10" t="s">
        <v>106</v>
      </c>
      <c r="BJ210" s="99" t="s">
        <v>386</v>
      </c>
    </row>
    <row r="211" spans="2:62" s="1" customFormat="1" ht="55.5" customHeight="1">
      <c r="B211" s="22"/>
      <c r="C211" s="90" t="s">
        <v>73</v>
      </c>
      <c r="D211" s="90" t="s">
        <v>102</v>
      </c>
      <c r="E211" s="91" t="s">
        <v>387</v>
      </c>
      <c r="F211" s="92" t="s">
        <v>388</v>
      </c>
      <c r="G211" s="93" t="s">
        <v>105</v>
      </c>
      <c r="H211" s="94">
        <v>15</v>
      </c>
      <c r="I211" s="22"/>
      <c r="J211" s="95" t="s">
        <v>1</v>
      </c>
      <c r="K211" s="96" t="s">
        <v>38</v>
      </c>
      <c r="L211" s="97">
        <v>0</v>
      </c>
      <c r="M211" s="97">
        <f t="shared" si="6"/>
        <v>0</v>
      </c>
      <c r="N211" s="97">
        <v>0</v>
      </c>
      <c r="O211" s="97">
        <f t="shared" si="7"/>
        <v>0</v>
      </c>
      <c r="P211" s="97">
        <v>0</v>
      </c>
      <c r="Q211" s="98">
        <f t="shared" si="8"/>
        <v>0</v>
      </c>
      <c r="AO211" s="99" t="s">
        <v>106</v>
      </c>
      <c r="AQ211" s="99" t="s">
        <v>102</v>
      </c>
      <c r="AR211" s="99" t="s">
        <v>73</v>
      </c>
      <c r="AV211" s="10" t="s">
        <v>107</v>
      </c>
      <c r="BB211" s="100" t="e">
        <f>IF(K211="základní",#REF!,0)</f>
        <v>#REF!</v>
      </c>
      <c r="BC211" s="100">
        <f>IF(K211="snížená",#REF!,0)</f>
        <v>0</v>
      </c>
      <c r="BD211" s="100">
        <f>IF(K211="zákl. přenesená",#REF!,0)</f>
        <v>0</v>
      </c>
      <c r="BE211" s="100">
        <f>IF(K211="sníž. přenesená",#REF!,0)</f>
        <v>0</v>
      </c>
      <c r="BF211" s="100">
        <f>IF(K211="nulová",#REF!,0)</f>
        <v>0</v>
      </c>
      <c r="BG211" s="10" t="s">
        <v>81</v>
      </c>
      <c r="BH211" s="100" t="e">
        <f>ROUND(#REF!*H211,2)</f>
        <v>#REF!</v>
      </c>
      <c r="BI211" s="10" t="s">
        <v>106</v>
      </c>
      <c r="BJ211" s="99" t="s">
        <v>389</v>
      </c>
    </row>
    <row r="212" spans="2:62" s="1" customFormat="1" ht="55.5" customHeight="1">
      <c r="B212" s="22"/>
      <c r="C212" s="90" t="s">
        <v>73</v>
      </c>
      <c r="D212" s="90" t="s">
        <v>102</v>
      </c>
      <c r="E212" s="91" t="s">
        <v>390</v>
      </c>
      <c r="F212" s="92" t="s">
        <v>391</v>
      </c>
      <c r="G212" s="93" t="s">
        <v>105</v>
      </c>
      <c r="H212" s="94">
        <v>20</v>
      </c>
      <c r="I212" s="22"/>
      <c r="J212" s="95" t="s">
        <v>1</v>
      </c>
      <c r="K212" s="96" t="s">
        <v>38</v>
      </c>
      <c r="L212" s="97">
        <v>0</v>
      </c>
      <c r="M212" s="97">
        <f t="shared" si="6"/>
        <v>0</v>
      </c>
      <c r="N212" s="97">
        <v>0</v>
      </c>
      <c r="O212" s="97">
        <f t="shared" si="7"/>
        <v>0</v>
      </c>
      <c r="P212" s="97">
        <v>0</v>
      </c>
      <c r="Q212" s="98">
        <f t="shared" si="8"/>
        <v>0</v>
      </c>
      <c r="AO212" s="99" t="s">
        <v>106</v>
      </c>
      <c r="AQ212" s="99" t="s">
        <v>102</v>
      </c>
      <c r="AR212" s="99" t="s">
        <v>73</v>
      </c>
      <c r="AV212" s="10" t="s">
        <v>107</v>
      </c>
      <c r="BB212" s="100" t="e">
        <f>IF(K212="základní",#REF!,0)</f>
        <v>#REF!</v>
      </c>
      <c r="BC212" s="100">
        <f>IF(K212="snížená",#REF!,0)</f>
        <v>0</v>
      </c>
      <c r="BD212" s="100">
        <f>IF(K212="zákl. přenesená",#REF!,0)</f>
        <v>0</v>
      </c>
      <c r="BE212" s="100">
        <f>IF(K212="sníž. přenesená",#REF!,0)</f>
        <v>0</v>
      </c>
      <c r="BF212" s="100">
        <f>IF(K212="nulová",#REF!,0)</f>
        <v>0</v>
      </c>
      <c r="BG212" s="10" t="s">
        <v>81</v>
      </c>
      <c r="BH212" s="100" t="e">
        <f>ROUND(#REF!*H212,2)</f>
        <v>#REF!</v>
      </c>
      <c r="BI212" s="10" t="s">
        <v>106</v>
      </c>
      <c r="BJ212" s="99" t="s">
        <v>392</v>
      </c>
    </row>
    <row r="213" spans="2:62" s="1" customFormat="1" ht="49.15" customHeight="1">
      <c r="B213" s="22"/>
      <c r="C213" s="90" t="s">
        <v>73</v>
      </c>
      <c r="D213" s="90" t="s">
        <v>102</v>
      </c>
      <c r="E213" s="91" t="s">
        <v>393</v>
      </c>
      <c r="F213" s="92" t="s">
        <v>394</v>
      </c>
      <c r="G213" s="93" t="s">
        <v>105</v>
      </c>
      <c r="H213" s="94">
        <v>10</v>
      </c>
      <c r="I213" s="22"/>
      <c r="J213" s="95" t="s">
        <v>1</v>
      </c>
      <c r="K213" s="96" t="s">
        <v>38</v>
      </c>
      <c r="L213" s="97">
        <v>0</v>
      </c>
      <c r="M213" s="97">
        <f t="shared" ref="M213:M244" si="9">L213*H213</f>
        <v>0</v>
      </c>
      <c r="N213" s="97">
        <v>0</v>
      </c>
      <c r="O213" s="97">
        <f t="shared" ref="O213:O244" si="10">N213*H213</f>
        <v>0</v>
      </c>
      <c r="P213" s="97">
        <v>0</v>
      </c>
      <c r="Q213" s="98">
        <f t="shared" ref="Q213:Q244" si="11">P213*H213</f>
        <v>0</v>
      </c>
      <c r="AO213" s="99" t="s">
        <v>106</v>
      </c>
      <c r="AQ213" s="99" t="s">
        <v>102</v>
      </c>
      <c r="AR213" s="99" t="s">
        <v>73</v>
      </c>
      <c r="AV213" s="10" t="s">
        <v>107</v>
      </c>
      <c r="BB213" s="100" t="e">
        <f>IF(K213="základní",#REF!,0)</f>
        <v>#REF!</v>
      </c>
      <c r="BC213" s="100">
        <f>IF(K213="snížená",#REF!,0)</f>
        <v>0</v>
      </c>
      <c r="BD213" s="100">
        <f>IF(K213="zákl. přenesená",#REF!,0)</f>
        <v>0</v>
      </c>
      <c r="BE213" s="100">
        <f>IF(K213="sníž. přenesená",#REF!,0)</f>
        <v>0</v>
      </c>
      <c r="BF213" s="100">
        <f>IF(K213="nulová",#REF!,0)</f>
        <v>0</v>
      </c>
      <c r="BG213" s="10" t="s">
        <v>81</v>
      </c>
      <c r="BH213" s="100" t="e">
        <f>ROUND(#REF!*H213,2)</f>
        <v>#REF!</v>
      </c>
      <c r="BI213" s="10" t="s">
        <v>106</v>
      </c>
      <c r="BJ213" s="99" t="s">
        <v>395</v>
      </c>
    </row>
    <row r="214" spans="2:62" s="1" customFormat="1" ht="49.15" customHeight="1">
      <c r="B214" s="22"/>
      <c r="C214" s="90" t="s">
        <v>73</v>
      </c>
      <c r="D214" s="90" t="s">
        <v>102</v>
      </c>
      <c r="E214" s="91" t="s">
        <v>396</v>
      </c>
      <c r="F214" s="92" t="s">
        <v>397</v>
      </c>
      <c r="G214" s="93" t="s">
        <v>105</v>
      </c>
      <c r="H214" s="94">
        <v>4</v>
      </c>
      <c r="I214" s="22"/>
      <c r="J214" s="95" t="s">
        <v>1</v>
      </c>
      <c r="K214" s="96" t="s">
        <v>38</v>
      </c>
      <c r="L214" s="97">
        <v>0</v>
      </c>
      <c r="M214" s="97">
        <f t="shared" si="9"/>
        <v>0</v>
      </c>
      <c r="N214" s="97">
        <v>0</v>
      </c>
      <c r="O214" s="97">
        <f t="shared" si="10"/>
        <v>0</v>
      </c>
      <c r="P214" s="97">
        <v>0</v>
      </c>
      <c r="Q214" s="98">
        <f t="shared" si="11"/>
        <v>0</v>
      </c>
      <c r="AO214" s="99" t="s">
        <v>106</v>
      </c>
      <c r="AQ214" s="99" t="s">
        <v>102</v>
      </c>
      <c r="AR214" s="99" t="s">
        <v>73</v>
      </c>
      <c r="AV214" s="10" t="s">
        <v>107</v>
      </c>
      <c r="BB214" s="100" t="e">
        <f>IF(K214="základní",#REF!,0)</f>
        <v>#REF!</v>
      </c>
      <c r="BC214" s="100">
        <f>IF(K214="snížená",#REF!,0)</f>
        <v>0</v>
      </c>
      <c r="BD214" s="100">
        <f>IF(K214="zákl. přenesená",#REF!,0)</f>
        <v>0</v>
      </c>
      <c r="BE214" s="100">
        <f>IF(K214="sníž. přenesená",#REF!,0)</f>
        <v>0</v>
      </c>
      <c r="BF214" s="100">
        <f>IF(K214="nulová",#REF!,0)</f>
        <v>0</v>
      </c>
      <c r="BG214" s="10" t="s">
        <v>81</v>
      </c>
      <c r="BH214" s="100" t="e">
        <f>ROUND(#REF!*H214,2)</f>
        <v>#REF!</v>
      </c>
      <c r="BI214" s="10" t="s">
        <v>106</v>
      </c>
      <c r="BJ214" s="99" t="s">
        <v>398</v>
      </c>
    </row>
    <row r="215" spans="2:62" s="1" customFormat="1" ht="49.15" customHeight="1">
      <c r="B215" s="22"/>
      <c r="C215" s="90" t="s">
        <v>73</v>
      </c>
      <c r="D215" s="90" t="s">
        <v>102</v>
      </c>
      <c r="E215" s="91" t="s">
        <v>399</v>
      </c>
      <c r="F215" s="92" t="s">
        <v>400</v>
      </c>
      <c r="G215" s="93" t="s">
        <v>105</v>
      </c>
      <c r="H215" s="94">
        <v>8</v>
      </c>
      <c r="I215" s="22"/>
      <c r="J215" s="95" t="s">
        <v>1</v>
      </c>
      <c r="K215" s="96" t="s">
        <v>38</v>
      </c>
      <c r="L215" s="97">
        <v>0</v>
      </c>
      <c r="M215" s="97">
        <f t="shared" si="9"/>
        <v>0</v>
      </c>
      <c r="N215" s="97">
        <v>0</v>
      </c>
      <c r="O215" s="97">
        <f t="shared" si="10"/>
        <v>0</v>
      </c>
      <c r="P215" s="97">
        <v>0</v>
      </c>
      <c r="Q215" s="98">
        <f t="shared" si="11"/>
        <v>0</v>
      </c>
      <c r="AO215" s="99" t="s">
        <v>106</v>
      </c>
      <c r="AQ215" s="99" t="s">
        <v>102</v>
      </c>
      <c r="AR215" s="99" t="s">
        <v>73</v>
      </c>
      <c r="AV215" s="10" t="s">
        <v>107</v>
      </c>
      <c r="BB215" s="100" t="e">
        <f>IF(K215="základní",#REF!,0)</f>
        <v>#REF!</v>
      </c>
      <c r="BC215" s="100">
        <f>IF(K215="snížená",#REF!,0)</f>
        <v>0</v>
      </c>
      <c r="BD215" s="100">
        <f>IF(K215="zákl. přenesená",#REF!,0)</f>
        <v>0</v>
      </c>
      <c r="BE215" s="100">
        <f>IF(K215="sníž. přenesená",#REF!,0)</f>
        <v>0</v>
      </c>
      <c r="BF215" s="100">
        <f>IF(K215="nulová",#REF!,0)</f>
        <v>0</v>
      </c>
      <c r="BG215" s="10" t="s">
        <v>81</v>
      </c>
      <c r="BH215" s="100" t="e">
        <f>ROUND(#REF!*H215,2)</f>
        <v>#REF!</v>
      </c>
      <c r="BI215" s="10" t="s">
        <v>106</v>
      </c>
      <c r="BJ215" s="99" t="s">
        <v>401</v>
      </c>
    </row>
    <row r="216" spans="2:62" s="1" customFormat="1" ht="49.15" customHeight="1">
      <c r="B216" s="22"/>
      <c r="C216" s="90" t="s">
        <v>73</v>
      </c>
      <c r="D216" s="90" t="s">
        <v>102</v>
      </c>
      <c r="E216" s="91" t="s">
        <v>402</v>
      </c>
      <c r="F216" s="92" t="s">
        <v>403</v>
      </c>
      <c r="G216" s="93" t="s">
        <v>105</v>
      </c>
      <c r="H216" s="94">
        <v>33</v>
      </c>
      <c r="I216" s="22"/>
      <c r="J216" s="95" t="s">
        <v>1</v>
      </c>
      <c r="K216" s="96" t="s">
        <v>38</v>
      </c>
      <c r="L216" s="97">
        <v>0</v>
      </c>
      <c r="M216" s="97">
        <f t="shared" si="9"/>
        <v>0</v>
      </c>
      <c r="N216" s="97">
        <v>0</v>
      </c>
      <c r="O216" s="97">
        <f t="shared" si="10"/>
        <v>0</v>
      </c>
      <c r="P216" s="97">
        <v>0</v>
      </c>
      <c r="Q216" s="98">
        <f t="shared" si="11"/>
        <v>0</v>
      </c>
      <c r="AO216" s="99" t="s">
        <v>106</v>
      </c>
      <c r="AQ216" s="99" t="s">
        <v>102</v>
      </c>
      <c r="AR216" s="99" t="s">
        <v>73</v>
      </c>
      <c r="AV216" s="10" t="s">
        <v>107</v>
      </c>
      <c r="BB216" s="100" t="e">
        <f>IF(K216="základní",#REF!,0)</f>
        <v>#REF!</v>
      </c>
      <c r="BC216" s="100">
        <f>IF(K216="snížená",#REF!,0)</f>
        <v>0</v>
      </c>
      <c r="BD216" s="100">
        <f>IF(K216="zákl. přenesená",#REF!,0)</f>
        <v>0</v>
      </c>
      <c r="BE216" s="100">
        <f>IF(K216="sníž. přenesená",#REF!,0)</f>
        <v>0</v>
      </c>
      <c r="BF216" s="100">
        <f>IF(K216="nulová",#REF!,0)</f>
        <v>0</v>
      </c>
      <c r="BG216" s="10" t="s">
        <v>81</v>
      </c>
      <c r="BH216" s="100" t="e">
        <f>ROUND(#REF!*H216,2)</f>
        <v>#REF!</v>
      </c>
      <c r="BI216" s="10" t="s">
        <v>106</v>
      </c>
      <c r="BJ216" s="99" t="s">
        <v>404</v>
      </c>
    </row>
    <row r="217" spans="2:62" s="1" customFormat="1" ht="49.15" customHeight="1">
      <c r="B217" s="22"/>
      <c r="C217" s="90" t="s">
        <v>73</v>
      </c>
      <c r="D217" s="90" t="s">
        <v>102</v>
      </c>
      <c r="E217" s="91" t="s">
        <v>405</v>
      </c>
      <c r="F217" s="92" t="s">
        <v>406</v>
      </c>
      <c r="G217" s="93" t="s">
        <v>105</v>
      </c>
      <c r="H217" s="94">
        <v>60</v>
      </c>
      <c r="I217" s="22"/>
      <c r="J217" s="95" t="s">
        <v>1</v>
      </c>
      <c r="K217" s="96" t="s">
        <v>38</v>
      </c>
      <c r="L217" s="97">
        <v>0</v>
      </c>
      <c r="M217" s="97">
        <f t="shared" si="9"/>
        <v>0</v>
      </c>
      <c r="N217" s="97">
        <v>0</v>
      </c>
      <c r="O217" s="97">
        <f t="shared" si="10"/>
        <v>0</v>
      </c>
      <c r="P217" s="97">
        <v>0</v>
      </c>
      <c r="Q217" s="98">
        <f t="shared" si="11"/>
        <v>0</v>
      </c>
      <c r="AO217" s="99" t="s">
        <v>106</v>
      </c>
      <c r="AQ217" s="99" t="s">
        <v>102</v>
      </c>
      <c r="AR217" s="99" t="s">
        <v>73</v>
      </c>
      <c r="AV217" s="10" t="s">
        <v>107</v>
      </c>
      <c r="BB217" s="100" t="e">
        <f>IF(K217="základní",#REF!,0)</f>
        <v>#REF!</v>
      </c>
      <c r="BC217" s="100">
        <f>IF(K217="snížená",#REF!,0)</f>
        <v>0</v>
      </c>
      <c r="BD217" s="100">
        <f>IF(K217="zákl. přenesená",#REF!,0)</f>
        <v>0</v>
      </c>
      <c r="BE217" s="100">
        <f>IF(K217="sníž. přenesená",#REF!,0)</f>
        <v>0</v>
      </c>
      <c r="BF217" s="100">
        <f>IF(K217="nulová",#REF!,0)</f>
        <v>0</v>
      </c>
      <c r="BG217" s="10" t="s">
        <v>81</v>
      </c>
      <c r="BH217" s="100" t="e">
        <f>ROUND(#REF!*H217,2)</f>
        <v>#REF!</v>
      </c>
      <c r="BI217" s="10" t="s">
        <v>106</v>
      </c>
      <c r="BJ217" s="99" t="s">
        <v>407</v>
      </c>
    </row>
    <row r="218" spans="2:62" s="1" customFormat="1" ht="49.15" customHeight="1">
      <c r="B218" s="22"/>
      <c r="C218" s="90" t="s">
        <v>73</v>
      </c>
      <c r="D218" s="90" t="s">
        <v>102</v>
      </c>
      <c r="E218" s="91" t="s">
        <v>408</v>
      </c>
      <c r="F218" s="92" t="s">
        <v>409</v>
      </c>
      <c r="G218" s="93" t="s">
        <v>105</v>
      </c>
      <c r="H218" s="94">
        <v>4</v>
      </c>
      <c r="I218" s="22"/>
      <c r="J218" s="95" t="s">
        <v>1</v>
      </c>
      <c r="K218" s="96" t="s">
        <v>38</v>
      </c>
      <c r="L218" s="97">
        <v>0</v>
      </c>
      <c r="M218" s="97">
        <f t="shared" si="9"/>
        <v>0</v>
      </c>
      <c r="N218" s="97">
        <v>0</v>
      </c>
      <c r="O218" s="97">
        <f t="shared" si="10"/>
        <v>0</v>
      </c>
      <c r="P218" s="97">
        <v>0</v>
      </c>
      <c r="Q218" s="98">
        <f t="shared" si="11"/>
        <v>0</v>
      </c>
      <c r="AO218" s="99" t="s">
        <v>106</v>
      </c>
      <c r="AQ218" s="99" t="s">
        <v>102</v>
      </c>
      <c r="AR218" s="99" t="s">
        <v>73</v>
      </c>
      <c r="AV218" s="10" t="s">
        <v>107</v>
      </c>
      <c r="BB218" s="100" t="e">
        <f>IF(K218="základní",#REF!,0)</f>
        <v>#REF!</v>
      </c>
      <c r="BC218" s="100">
        <f>IF(K218="snížená",#REF!,0)</f>
        <v>0</v>
      </c>
      <c r="BD218" s="100">
        <f>IF(K218="zákl. přenesená",#REF!,0)</f>
        <v>0</v>
      </c>
      <c r="BE218" s="100">
        <f>IF(K218="sníž. přenesená",#REF!,0)</f>
        <v>0</v>
      </c>
      <c r="BF218" s="100">
        <f>IF(K218="nulová",#REF!,0)</f>
        <v>0</v>
      </c>
      <c r="BG218" s="10" t="s">
        <v>81</v>
      </c>
      <c r="BH218" s="100" t="e">
        <f>ROUND(#REF!*H218,2)</f>
        <v>#REF!</v>
      </c>
      <c r="BI218" s="10" t="s">
        <v>106</v>
      </c>
      <c r="BJ218" s="99" t="s">
        <v>410</v>
      </c>
    </row>
    <row r="219" spans="2:62" s="1" customFormat="1" ht="49.15" customHeight="1">
      <c r="B219" s="22"/>
      <c r="C219" s="90" t="s">
        <v>73</v>
      </c>
      <c r="D219" s="90" t="s">
        <v>102</v>
      </c>
      <c r="E219" s="91" t="s">
        <v>411</v>
      </c>
      <c r="F219" s="92" t="s">
        <v>412</v>
      </c>
      <c r="G219" s="93" t="s">
        <v>105</v>
      </c>
      <c r="H219" s="94">
        <v>78</v>
      </c>
      <c r="I219" s="22"/>
      <c r="J219" s="95" t="s">
        <v>1</v>
      </c>
      <c r="K219" s="96" t="s">
        <v>38</v>
      </c>
      <c r="L219" s="97">
        <v>0</v>
      </c>
      <c r="M219" s="97">
        <f t="shared" si="9"/>
        <v>0</v>
      </c>
      <c r="N219" s="97">
        <v>0</v>
      </c>
      <c r="O219" s="97">
        <f t="shared" si="10"/>
        <v>0</v>
      </c>
      <c r="P219" s="97">
        <v>0</v>
      </c>
      <c r="Q219" s="98">
        <f t="shared" si="11"/>
        <v>0</v>
      </c>
      <c r="AO219" s="99" t="s">
        <v>106</v>
      </c>
      <c r="AQ219" s="99" t="s">
        <v>102</v>
      </c>
      <c r="AR219" s="99" t="s">
        <v>73</v>
      </c>
      <c r="AV219" s="10" t="s">
        <v>107</v>
      </c>
      <c r="BB219" s="100" t="e">
        <f>IF(K219="základní",#REF!,0)</f>
        <v>#REF!</v>
      </c>
      <c r="BC219" s="100">
        <f>IF(K219="snížená",#REF!,0)</f>
        <v>0</v>
      </c>
      <c r="BD219" s="100">
        <f>IF(K219="zákl. přenesená",#REF!,0)</f>
        <v>0</v>
      </c>
      <c r="BE219" s="100">
        <f>IF(K219="sníž. přenesená",#REF!,0)</f>
        <v>0</v>
      </c>
      <c r="BF219" s="100">
        <f>IF(K219="nulová",#REF!,0)</f>
        <v>0</v>
      </c>
      <c r="BG219" s="10" t="s">
        <v>81</v>
      </c>
      <c r="BH219" s="100" t="e">
        <f>ROUND(#REF!*H219,2)</f>
        <v>#REF!</v>
      </c>
      <c r="BI219" s="10" t="s">
        <v>106</v>
      </c>
      <c r="BJ219" s="99" t="s">
        <v>413</v>
      </c>
    </row>
    <row r="220" spans="2:62" s="1" customFormat="1" ht="49.15" customHeight="1">
      <c r="B220" s="22"/>
      <c r="C220" s="90" t="s">
        <v>73</v>
      </c>
      <c r="D220" s="90" t="s">
        <v>102</v>
      </c>
      <c r="E220" s="91" t="s">
        <v>414</v>
      </c>
      <c r="F220" s="92" t="s">
        <v>415</v>
      </c>
      <c r="G220" s="93" t="s">
        <v>105</v>
      </c>
      <c r="H220" s="94">
        <v>7</v>
      </c>
      <c r="I220" s="22"/>
      <c r="J220" s="95" t="s">
        <v>1</v>
      </c>
      <c r="K220" s="96" t="s">
        <v>38</v>
      </c>
      <c r="L220" s="97">
        <v>0</v>
      </c>
      <c r="M220" s="97">
        <f t="shared" si="9"/>
        <v>0</v>
      </c>
      <c r="N220" s="97">
        <v>0</v>
      </c>
      <c r="O220" s="97">
        <f t="shared" si="10"/>
        <v>0</v>
      </c>
      <c r="P220" s="97">
        <v>0</v>
      </c>
      <c r="Q220" s="98">
        <f t="shared" si="11"/>
        <v>0</v>
      </c>
      <c r="AO220" s="99" t="s">
        <v>106</v>
      </c>
      <c r="AQ220" s="99" t="s">
        <v>102</v>
      </c>
      <c r="AR220" s="99" t="s">
        <v>73</v>
      </c>
      <c r="AV220" s="10" t="s">
        <v>107</v>
      </c>
      <c r="BB220" s="100" t="e">
        <f>IF(K220="základní",#REF!,0)</f>
        <v>#REF!</v>
      </c>
      <c r="BC220" s="100">
        <f>IF(K220="snížená",#REF!,0)</f>
        <v>0</v>
      </c>
      <c r="BD220" s="100">
        <f>IF(K220="zákl. přenesená",#REF!,0)</f>
        <v>0</v>
      </c>
      <c r="BE220" s="100">
        <f>IF(K220="sníž. přenesená",#REF!,0)</f>
        <v>0</v>
      </c>
      <c r="BF220" s="100">
        <f>IF(K220="nulová",#REF!,0)</f>
        <v>0</v>
      </c>
      <c r="BG220" s="10" t="s">
        <v>81</v>
      </c>
      <c r="BH220" s="100" t="e">
        <f>ROUND(#REF!*H220,2)</f>
        <v>#REF!</v>
      </c>
      <c r="BI220" s="10" t="s">
        <v>106</v>
      </c>
      <c r="BJ220" s="99" t="s">
        <v>416</v>
      </c>
    </row>
    <row r="221" spans="2:62" s="1" customFormat="1" ht="49.15" customHeight="1">
      <c r="B221" s="22"/>
      <c r="C221" s="90" t="s">
        <v>73</v>
      </c>
      <c r="D221" s="90" t="s">
        <v>102</v>
      </c>
      <c r="E221" s="91" t="s">
        <v>417</v>
      </c>
      <c r="F221" s="92" t="s">
        <v>418</v>
      </c>
      <c r="G221" s="93" t="s">
        <v>105</v>
      </c>
      <c r="H221" s="94">
        <v>37</v>
      </c>
      <c r="I221" s="22"/>
      <c r="J221" s="95" t="s">
        <v>1</v>
      </c>
      <c r="K221" s="96" t="s">
        <v>38</v>
      </c>
      <c r="L221" s="97">
        <v>0</v>
      </c>
      <c r="M221" s="97">
        <f t="shared" si="9"/>
        <v>0</v>
      </c>
      <c r="N221" s="97">
        <v>0</v>
      </c>
      <c r="O221" s="97">
        <f t="shared" si="10"/>
        <v>0</v>
      </c>
      <c r="P221" s="97">
        <v>0</v>
      </c>
      <c r="Q221" s="98">
        <f t="shared" si="11"/>
        <v>0</v>
      </c>
      <c r="AO221" s="99" t="s">
        <v>106</v>
      </c>
      <c r="AQ221" s="99" t="s">
        <v>102</v>
      </c>
      <c r="AR221" s="99" t="s">
        <v>73</v>
      </c>
      <c r="AV221" s="10" t="s">
        <v>107</v>
      </c>
      <c r="BB221" s="100" t="e">
        <f>IF(K221="základní",#REF!,0)</f>
        <v>#REF!</v>
      </c>
      <c r="BC221" s="100">
        <f>IF(K221="snížená",#REF!,0)</f>
        <v>0</v>
      </c>
      <c r="BD221" s="100">
        <f>IF(K221="zákl. přenesená",#REF!,0)</f>
        <v>0</v>
      </c>
      <c r="BE221" s="100">
        <f>IF(K221="sníž. přenesená",#REF!,0)</f>
        <v>0</v>
      </c>
      <c r="BF221" s="100">
        <f>IF(K221="nulová",#REF!,0)</f>
        <v>0</v>
      </c>
      <c r="BG221" s="10" t="s">
        <v>81</v>
      </c>
      <c r="BH221" s="100" t="e">
        <f>ROUND(#REF!*H221,2)</f>
        <v>#REF!</v>
      </c>
      <c r="BI221" s="10" t="s">
        <v>106</v>
      </c>
      <c r="BJ221" s="99" t="s">
        <v>419</v>
      </c>
    </row>
    <row r="222" spans="2:62" s="1" customFormat="1" ht="49.15" customHeight="1">
      <c r="B222" s="22"/>
      <c r="C222" s="90" t="s">
        <v>73</v>
      </c>
      <c r="D222" s="90" t="s">
        <v>102</v>
      </c>
      <c r="E222" s="91" t="s">
        <v>420</v>
      </c>
      <c r="F222" s="92" t="s">
        <v>421</v>
      </c>
      <c r="G222" s="93" t="s">
        <v>105</v>
      </c>
      <c r="H222" s="94">
        <v>25</v>
      </c>
      <c r="I222" s="22"/>
      <c r="J222" s="95" t="s">
        <v>1</v>
      </c>
      <c r="K222" s="96" t="s">
        <v>38</v>
      </c>
      <c r="L222" s="97">
        <v>0</v>
      </c>
      <c r="M222" s="97">
        <f t="shared" si="9"/>
        <v>0</v>
      </c>
      <c r="N222" s="97">
        <v>0</v>
      </c>
      <c r="O222" s="97">
        <f t="shared" si="10"/>
        <v>0</v>
      </c>
      <c r="P222" s="97">
        <v>0</v>
      </c>
      <c r="Q222" s="98">
        <f t="shared" si="11"/>
        <v>0</v>
      </c>
      <c r="AO222" s="99" t="s">
        <v>106</v>
      </c>
      <c r="AQ222" s="99" t="s">
        <v>102</v>
      </c>
      <c r="AR222" s="99" t="s">
        <v>73</v>
      </c>
      <c r="AV222" s="10" t="s">
        <v>107</v>
      </c>
      <c r="BB222" s="100" t="e">
        <f>IF(K222="základní",#REF!,0)</f>
        <v>#REF!</v>
      </c>
      <c r="BC222" s="100">
        <f>IF(K222="snížená",#REF!,0)</f>
        <v>0</v>
      </c>
      <c r="BD222" s="100">
        <f>IF(K222="zákl. přenesená",#REF!,0)</f>
        <v>0</v>
      </c>
      <c r="BE222" s="100">
        <f>IF(K222="sníž. přenesená",#REF!,0)</f>
        <v>0</v>
      </c>
      <c r="BF222" s="100">
        <f>IF(K222="nulová",#REF!,0)</f>
        <v>0</v>
      </c>
      <c r="BG222" s="10" t="s">
        <v>81</v>
      </c>
      <c r="BH222" s="100" t="e">
        <f>ROUND(#REF!*H222,2)</f>
        <v>#REF!</v>
      </c>
      <c r="BI222" s="10" t="s">
        <v>106</v>
      </c>
      <c r="BJ222" s="99" t="s">
        <v>422</v>
      </c>
    </row>
    <row r="223" spans="2:62" s="1" customFormat="1" ht="49.15" customHeight="1">
      <c r="B223" s="22"/>
      <c r="C223" s="90" t="s">
        <v>73</v>
      </c>
      <c r="D223" s="90" t="s">
        <v>102</v>
      </c>
      <c r="E223" s="91" t="s">
        <v>423</v>
      </c>
      <c r="F223" s="92" t="s">
        <v>424</v>
      </c>
      <c r="G223" s="93" t="s">
        <v>105</v>
      </c>
      <c r="H223" s="94">
        <v>1</v>
      </c>
      <c r="I223" s="22"/>
      <c r="J223" s="95" t="s">
        <v>1</v>
      </c>
      <c r="K223" s="96" t="s">
        <v>38</v>
      </c>
      <c r="L223" s="97">
        <v>0</v>
      </c>
      <c r="M223" s="97">
        <f t="shared" si="9"/>
        <v>0</v>
      </c>
      <c r="N223" s="97">
        <v>0</v>
      </c>
      <c r="O223" s="97">
        <f t="shared" si="10"/>
        <v>0</v>
      </c>
      <c r="P223" s="97">
        <v>0</v>
      </c>
      <c r="Q223" s="98">
        <f t="shared" si="11"/>
        <v>0</v>
      </c>
      <c r="AO223" s="99" t="s">
        <v>106</v>
      </c>
      <c r="AQ223" s="99" t="s">
        <v>102</v>
      </c>
      <c r="AR223" s="99" t="s">
        <v>73</v>
      </c>
      <c r="AV223" s="10" t="s">
        <v>107</v>
      </c>
      <c r="BB223" s="100" t="e">
        <f>IF(K223="základní",#REF!,0)</f>
        <v>#REF!</v>
      </c>
      <c r="BC223" s="100">
        <f>IF(K223="snížená",#REF!,0)</f>
        <v>0</v>
      </c>
      <c r="BD223" s="100">
        <f>IF(K223="zákl. přenesená",#REF!,0)</f>
        <v>0</v>
      </c>
      <c r="BE223" s="100">
        <f>IF(K223="sníž. přenesená",#REF!,0)</f>
        <v>0</v>
      </c>
      <c r="BF223" s="100">
        <f>IF(K223="nulová",#REF!,0)</f>
        <v>0</v>
      </c>
      <c r="BG223" s="10" t="s">
        <v>81</v>
      </c>
      <c r="BH223" s="100" t="e">
        <f>ROUND(#REF!*H223,2)</f>
        <v>#REF!</v>
      </c>
      <c r="BI223" s="10" t="s">
        <v>106</v>
      </c>
      <c r="BJ223" s="99" t="s">
        <v>425</v>
      </c>
    </row>
    <row r="224" spans="2:62" s="1" customFormat="1" ht="49.15" customHeight="1">
      <c r="B224" s="22"/>
      <c r="C224" s="90" t="s">
        <v>73</v>
      </c>
      <c r="D224" s="90" t="s">
        <v>102</v>
      </c>
      <c r="E224" s="91" t="s">
        <v>426</v>
      </c>
      <c r="F224" s="92" t="s">
        <v>427</v>
      </c>
      <c r="G224" s="93" t="s">
        <v>105</v>
      </c>
      <c r="H224" s="94">
        <v>45</v>
      </c>
      <c r="I224" s="22"/>
      <c r="J224" s="95" t="s">
        <v>1</v>
      </c>
      <c r="K224" s="96" t="s">
        <v>38</v>
      </c>
      <c r="L224" s="97">
        <v>0</v>
      </c>
      <c r="M224" s="97">
        <f t="shared" si="9"/>
        <v>0</v>
      </c>
      <c r="N224" s="97">
        <v>0</v>
      </c>
      <c r="O224" s="97">
        <f t="shared" si="10"/>
        <v>0</v>
      </c>
      <c r="P224" s="97">
        <v>0</v>
      </c>
      <c r="Q224" s="98">
        <f t="shared" si="11"/>
        <v>0</v>
      </c>
      <c r="AO224" s="99" t="s">
        <v>106</v>
      </c>
      <c r="AQ224" s="99" t="s">
        <v>102</v>
      </c>
      <c r="AR224" s="99" t="s">
        <v>73</v>
      </c>
      <c r="AV224" s="10" t="s">
        <v>107</v>
      </c>
      <c r="BB224" s="100" t="e">
        <f>IF(K224="základní",#REF!,0)</f>
        <v>#REF!</v>
      </c>
      <c r="BC224" s="100">
        <f>IF(K224="snížená",#REF!,0)</f>
        <v>0</v>
      </c>
      <c r="BD224" s="100">
        <f>IF(K224="zákl. přenesená",#REF!,0)</f>
        <v>0</v>
      </c>
      <c r="BE224" s="100">
        <f>IF(K224="sníž. přenesená",#REF!,0)</f>
        <v>0</v>
      </c>
      <c r="BF224" s="100">
        <f>IF(K224="nulová",#REF!,0)</f>
        <v>0</v>
      </c>
      <c r="BG224" s="10" t="s">
        <v>81</v>
      </c>
      <c r="BH224" s="100" t="e">
        <f>ROUND(#REF!*H224,2)</f>
        <v>#REF!</v>
      </c>
      <c r="BI224" s="10" t="s">
        <v>106</v>
      </c>
      <c r="BJ224" s="99" t="s">
        <v>428</v>
      </c>
    </row>
    <row r="225" spans="2:62" s="1" customFormat="1" ht="49.15" customHeight="1">
      <c r="B225" s="22"/>
      <c r="C225" s="90" t="s">
        <v>73</v>
      </c>
      <c r="D225" s="90" t="s">
        <v>102</v>
      </c>
      <c r="E225" s="91" t="s">
        <v>429</v>
      </c>
      <c r="F225" s="92" t="s">
        <v>430</v>
      </c>
      <c r="G225" s="93" t="s">
        <v>105</v>
      </c>
      <c r="H225" s="94">
        <v>3</v>
      </c>
      <c r="I225" s="22"/>
      <c r="J225" s="95" t="s">
        <v>1</v>
      </c>
      <c r="K225" s="96" t="s">
        <v>38</v>
      </c>
      <c r="L225" s="97">
        <v>0</v>
      </c>
      <c r="M225" s="97">
        <f t="shared" si="9"/>
        <v>0</v>
      </c>
      <c r="N225" s="97">
        <v>0</v>
      </c>
      <c r="O225" s="97">
        <f t="shared" si="10"/>
        <v>0</v>
      </c>
      <c r="P225" s="97">
        <v>0</v>
      </c>
      <c r="Q225" s="98">
        <f t="shared" si="11"/>
        <v>0</v>
      </c>
      <c r="AO225" s="99" t="s">
        <v>106</v>
      </c>
      <c r="AQ225" s="99" t="s">
        <v>102</v>
      </c>
      <c r="AR225" s="99" t="s">
        <v>73</v>
      </c>
      <c r="AV225" s="10" t="s">
        <v>107</v>
      </c>
      <c r="BB225" s="100" t="e">
        <f>IF(K225="základní",#REF!,0)</f>
        <v>#REF!</v>
      </c>
      <c r="BC225" s="100">
        <f>IF(K225="snížená",#REF!,0)</f>
        <v>0</v>
      </c>
      <c r="BD225" s="100">
        <f>IF(K225="zákl. přenesená",#REF!,0)</f>
        <v>0</v>
      </c>
      <c r="BE225" s="100">
        <f>IF(K225="sníž. přenesená",#REF!,0)</f>
        <v>0</v>
      </c>
      <c r="BF225" s="100">
        <f>IF(K225="nulová",#REF!,0)</f>
        <v>0</v>
      </c>
      <c r="BG225" s="10" t="s">
        <v>81</v>
      </c>
      <c r="BH225" s="100" t="e">
        <f>ROUND(#REF!*H225,2)</f>
        <v>#REF!</v>
      </c>
      <c r="BI225" s="10" t="s">
        <v>106</v>
      </c>
      <c r="BJ225" s="99" t="s">
        <v>431</v>
      </c>
    </row>
    <row r="226" spans="2:62" s="1" customFormat="1" ht="49.15" customHeight="1">
      <c r="B226" s="22"/>
      <c r="C226" s="90" t="s">
        <v>73</v>
      </c>
      <c r="D226" s="90" t="s">
        <v>102</v>
      </c>
      <c r="E226" s="91" t="s">
        <v>432</v>
      </c>
      <c r="F226" s="92" t="s">
        <v>433</v>
      </c>
      <c r="G226" s="93" t="s">
        <v>105</v>
      </c>
      <c r="H226" s="94">
        <v>67</v>
      </c>
      <c r="I226" s="22"/>
      <c r="J226" s="95" t="s">
        <v>1</v>
      </c>
      <c r="K226" s="96" t="s">
        <v>38</v>
      </c>
      <c r="L226" s="97">
        <v>0</v>
      </c>
      <c r="M226" s="97">
        <f t="shared" si="9"/>
        <v>0</v>
      </c>
      <c r="N226" s="97">
        <v>0</v>
      </c>
      <c r="O226" s="97">
        <f t="shared" si="10"/>
        <v>0</v>
      </c>
      <c r="P226" s="97">
        <v>0</v>
      </c>
      <c r="Q226" s="98">
        <f t="shared" si="11"/>
        <v>0</v>
      </c>
      <c r="AO226" s="99" t="s">
        <v>106</v>
      </c>
      <c r="AQ226" s="99" t="s">
        <v>102</v>
      </c>
      <c r="AR226" s="99" t="s">
        <v>73</v>
      </c>
      <c r="AV226" s="10" t="s">
        <v>107</v>
      </c>
      <c r="BB226" s="100" t="e">
        <f>IF(K226="základní",#REF!,0)</f>
        <v>#REF!</v>
      </c>
      <c r="BC226" s="100">
        <f>IF(K226="snížená",#REF!,0)</f>
        <v>0</v>
      </c>
      <c r="BD226" s="100">
        <f>IF(K226="zákl. přenesená",#REF!,0)</f>
        <v>0</v>
      </c>
      <c r="BE226" s="100">
        <f>IF(K226="sníž. přenesená",#REF!,0)</f>
        <v>0</v>
      </c>
      <c r="BF226" s="100">
        <f>IF(K226="nulová",#REF!,0)</f>
        <v>0</v>
      </c>
      <c r="BG226" s="10" t="s">
        <v>81</v>
      </c>
      <c r="BH226" s="100" t="e">
        <f>ROUND(#REF!*H226,2)</f>
        <v>#REF!</v>
      </c>
      <c r="BI226" s="10" t="s">
        <v>106</v>
      </c>
      <c r="BJ226" s="99" t="s">
        <v>434</v>
      </c>
    </row>
    <row r="227" spans="2:62" s="1" customFormat="1" ht="49.15" customHeight="1">
      <c r="B227" s="22"/>
      <c r="C227" s="90" t="s">
        <v>73</v>
      </c>
      <c r="D227" s="90" t="s">
        <v>102</v>
      </c>
      <c r="E227" s="91" t="s">
        <v>435</v>
      </c>
      <c r="F227" s="92" t="s">
        <v>436</v>
      </c>
      <c r="G227" s="93" t="s">
        <v>105</v>
      </c>
      <c r="H227" s="94">
        <v>300</v>
      </c>
      <c r="I227" s="22"/>
      <c r="J227" s="95" t="s">
        <v>1</v>
      </c>
      <c r="K227" s="96" t="s">
        <v>38</v>
      </c>
      <c r="L227" s="97">
        <v>0</v>
      </c>
      <c r="M227" s="97">
        <f t="shared" si="9"/>
        <v>0</v>
      </c>
      <c r="N227" s="97">
        <v>0</v>
      </c>
      <c r="O227" s="97">
        <f t="shared" si="10"/>
        <v>0</v>
      </c>
      <c r="P227" s="97">
        <v>0</v>
      </c>
      <c r="Q227" s="98">
        <f t="shared" si="11"/>
        <v>0</v>
      </c>
      <c r="AO227" s="99" t="s">
        <v>106</v>
      </c>
      <c r="AQ227" s="99" t="s">
        <v>102</v>
      </c>
      <c r="AR227" s="99" t="s">
        <v>73</v>
      </c>
      <c r="AV227" s="10" t="s">
        <v>107</v>
      </c>
      <c r="BB227" s="100" t="e">
        <f>IF(K227="základní",#REF!,0)</f>
        <v>#REF!</v>
      </c>
      <c r="BC227" s="100">
        <f>IF(K227="snížená",#REF!,0)</f>
        <v>0</v>
      </c>
      <c r="BD227" s="100">
        <f>IF(K227="zákl. přenesená",#REF!,0)</f>
        <v>0</v>
      </c>
      <c r="BE227" s="100">
        <f>IF(K227="sníž. přenesená",#REF!,0)</f>
        <v>0</v>
      </c>
      <c r="BF227" s="100">
        <f>IF(K227="nulová",#REF!,0)</f>
        <v>0</v>
      </c>
      <c r="BG227" s="10" t="s">
        <v>81</v>
      </c>
      <c r="BH227" s="100" t="e">
        <f>ROUND(#REF!*H227,2)</f>
        <v>#REF!</v>
      </c>
      <c r="BI227" s="10" t="s">
        <v>106</v>
      </c>
      <c r="BJ227" s="99" t="s">
        <v>437</v>
      </c>
    </row>
    <row r="228" spans="2:62" s="1" customFormat="1" ht="49.15" customHeight="1">
      <c r="B228" s="22"/>
      <c r="C228" s="90" t="s">
        <v>73</v>
      </c>
      <c r="D228" s="90" t="s">
        <v>102</v>
      </c>
      <c r="E228" s="91" t="s">
        <v>438</v>
      </c>
      <c r="F228" s="92" t="s">
        <v>439</v>
      </c>
      <c r="G228" s="93" t="s">
        <v>105</v>
      </c>
      <c r="H228" s="94">
        <v>6</v>
      </c>
      <c r="I228" s="22"/>
      <c r="J228" s="95" t="s">
        <v>1</v>
      </c>
      <c r="K228" s="96" t="s">
        <v>38</v>
      </c>
      <c r="L228" s="97">
        <v>0</v>
      </c>
      <c r="M228" s="97">
        <f t="shared" si="9"/>
        <v>0</v>
      </c>
      <c r="N228" s="97">
        <v>0</v>
      </c>
      <c r="O228" s="97">
        <f t="shared" si="10"/>
        <v>0</v>
      </c>
      <c r="P228" s="97">
        <v>0</v>
      </c>
      <c r="Q228" s="98">
        <f t="shared" si="11"/>
        <v>0</v>
      </c>
      <c r="AO228" s="99" t="s">
        <v>106</v>
      </c>
      <c r="AQ228" s="99" t="s">
        <v>102</v>
      </c>
      <c r="AR228" s="99" t="s">
        <v>73</v>
      </c>
      <c r="AV228" s="10" t="s">
        <v>107</v>
      </c>
      <c r="BB228" s="100" t="e">
        <f>IF(K228="základní",#REF!,0)</f>
        <v>#REF!</v>
      </c>
      <c r="BC228" s="100">
        <f>IF(K228="snížená",#REF!,0)</f>
        <v>0</v>
      </c>
      <c r="BD228" s="100">
        <f>IF(K228="zákl. přenesená",#REF!,0)</f>
        <v>0</v>
      </c>
      <c r="BE228" s="100">
        <f>IF(K228="sníž. přenesená",#REF!,0)</f>
        <v>0</v>
      </c>
      <c r="BF228" s="100">
        <f>IF(K228="nulová",#REF!,0)</f>
        <v>0</v>
      </c>
      <c r="BG228" s="10" t="s">
        <v>81</v>
      </c>
      <c r="BH228" s="100" t="e">
        <f>ROUND(#REF!*H228,2)</f>
        <v>#REF!</v>
      </c>
      <c r="BI228" s="10" t="s">
        <v>106</v>
      </c>
      <c r="BJ228" s="99" t="s">
        <v>440</v>
      </c>
    </row>
    <row r="229" spans="2:62" s="1" customFormat="1" ht="49.15" customHeight="1">
      <c r="B229" s="22"/>
      <c r="C229" s="90" t="s">
        <v>73</v>
      </c>
      <c r="D229" s="90" t="s">
        <v>102</v>
      </c>
      <c r="E229" s="91" t="s">
        <v>441</v>
      </c>
      <c r="F229" s="92" t="s">
        <v>442</v>
      </c>
      <c r="G229" s="93" t="s">
        <v>105</v>
      </c>
      <c r="H229" s="94">
        <v>23</v>
      </c>
      <c r="I229" s="22"/>
      <c r="J229" s="95" t="s">
        <v>1</v>
      </c>
      <c r="K229" s="96" t="s">
        <v>38</v>
      </c>
      <c r="L229" s="97">
        <v>0</v>
      </c>
      <c r="M229" s="97">
        <f t="shared" si="9"/>
        <v>0</v>
      </c>
      <c r="N229" s="97">
        <v>0</v>
      </c>
      <c r="O229" s="97">
        <f t="shared" si="10"/>
        <v>0</v>
      </c>
      <c r="P229" s="97">
        <v>0</v>
      </c>
      <c r="Q229" s="98">
        <f t="shared" si="11"/>
        <v>0</v>
      </c>
      <c r="AO229" s="99" t="s">
        <v>106</v>
      </c>
      <c r="AQ229" s="99" t="s">
        <v>102</v>
      </c>
      <c r="AR229" s="99" t="s">
        <v>73</v>
      </c>
      <c r="AV229" s="10" t="s">
        <v>107</v>
      </c>
      <c r="BB229" s="100" t="e">
        <f>IF(K229="základní",#REF!,0)</f>
        <v>#REF!</v>
      </c>
      <c r="BC229" s="100">
        <f>IF(K229="snížená",#REF!,0)</f>
        <v>0</v>
      </c>
      <c r="BD229" s="100">
        <f>IF(K229="zákl. přenesená",#REF!,0)</f>
        <v>0</v>
      </c>
      <c r="BE229" s="100">
        <f>IF(K229="sníž. přenesená",#REF!,0)</f>
        <v>0</v>
      </c>
      <c r="BF229" s="100">
        <f>IF(K229="nulová",#REF!,0)</f>
        <v>0</v>
      </c>
      <c r="BG229" s="10" t="s">
        <v>81</v>
      </c>
      <c r="BH229" s="100" t="e">
        <f>ROUND(#REF!*H229,2)</f>
        <v>#REF!</v>
      </c>
      <c r="BI229" s="10" t="s">
        <v>106</v>
      </c>
      <c r="BJ229" s="99" t="s">
        <v>443</v>
      </c>
    </row>
    <row r="230" spans="2:62" s="1" customFormat="1" ht="55.5" customHeight="1">
      <c r="B230" s="22"/>
      <c r="C230" s="90" t="s">
        <v>73</v>
      </c>
      <c r="D230" s="90" t="s">
        <v>102</v>
      </c>
      <c r="E230" s="91" t="s">
        <v>444</v>
      </c>
      <c r="F230" s="92" t="s">
        <v>445</v>
      </c>
      <c r="G230" s="93" t="s">
        <v>105</v>
      </c>
      <c r="H230" s="94">
        <v>4</v>
      </c>
      <c r="I230" s="22"/>
      <c r="J230" s="95" t="s">
        <v>1</v>
      </c>
      <c r="K230" s="96" t="s">
        <v>38</v>
      </c>
      <c r="L230" s="97">
        <v>0</v>
      </c>
      <c r="M230" s="97">
        <f t="shared" si="9"/>
        <v>0</v>
      </c>
      <c r="N230" s="97">
        <v>0</v>
      </c>
      <c r="O230" s="97">
        <f t="shared" si="10"/>
        <v>0</v>
      </c>
      <c r="P230" s="97">
        <v>0</v>
      </c>
      <c r="Q230" s="98">
        <f t="shared" si="11"/>
        <v>0</v>
      </c>
      <c r="AO230" s="99" t="s">
        <v>106</v>
      </c>
      <c r="AQ230" s="99" t="s">
        <v>102</v>
      </c>
      <c r="AR230" s="99" t="s">
        <v>73</v>
      </c>
      <c r="AV230" s="10" t="s">
        <v>107</v>
      </c>
      <c r="BB230" s="100" t="e">
        <f>IF(K230="základní",#REF!,0)</f>
        <v>#REF!</v>
      </c>
      <c r="BC230" s="100">
        <f>IF(K230="snížená",#REF!,0)</f>
        <v>0</v>
      </c>
      <c r="BD230" s="100">
        <f>IF(K230="zákl. přenesená",#REF!,0)</f>
        <v>0</v>
      </c>
      <c r="BE230" s="100">
        <f>IF(K230="sníž. přenesená",#REF!,0)</f>
        <v>0</v>
      </c>
      <c r="BF230" s="100">
        <f>IF(K230="nulová",#REF!,0)</f>
        <v>0</v>
      </c>
      <c r="BG230" s="10" t="s">
        <v>81</v>
      </c>
      <c r="BH230" s="100" t="e">
        <f>ROUND(#REF!*H230,2)</f>
        <v>#REF!</v>
      </c>
      <c r="BI230" s="10" t="s">
        <v>106</v>
      </c>
      <c r="BJ230" s="99" t="s">
        <v>446</v>
      </c>
    </row>
    <row r="231" spans="2:62" s="1" customFormat="1" ht="55.5" customHeight="1">
      <c r="B231" s="22"/>
      <c r="C231" s="90" t="s">
        <v>73</v>
      </c>
      <c r="D231" s="90" t="s">
        <v>102</v>
      </c>
      <c r="E231" s="91" t="s">
        <v>447</v>
      </c>
      <c r="F231" s="92" t="s">
        <v>448</v>
      </c>
      <c r="G231" s="93" t="s">
        <v>105</v>
      </c>
      <c r="H231" s="94">
        <v>4</v>
      </c>
      <c r="I231" s="22"/>
      <c r="J231" s="95" t="s">
        <v>1</v>
      </c>
      <c r="K231" s="96" t="s">
        <v>38</v>
      </c>
      <c r="L231" s="97">
        <v>0</v>
      </c>
      <c r="M231" s="97">
        <f t="shared" si="9"/>
        <v>0</v>
      </c>
      <c r="N231" s="97">
        <v>0</v>
      </c>
      <c r="O231" s="97">
        <f t="shared" si="10"/>
        <v>0</v>
      </c>
      <c r="P231" s="97">
        <v>0</v>
      </c>
      <c r="Q231" s="98">
        <f t="shared" si="11"/>
        <v>0</v>
      </c>
      <c r="AO231" s="99" t="s">
        <v>106</v>
      </c>
      <c r="AQ231" s="99" t="s">
        <v>102</v>
      </c>
      <c r="AR231" s="99" t="s">
        <v>73</v>
      </c>
      <c r="AV231" s="10" t="s">
        <v>107</v>
      </c>
      <c r="BB231" s="100" t="e">
        <f>IF(K231="základní",#REF!,0)</f>
        <v>#REF!</v>
      </c>
      <c r="BC231" s="100">
        <f>IF(K231="snížená",#REF!,0)</f>
        <v>0</v>
      </c>
      <c r="BD231" s="100">
        <f>IF(K231="zákl. přenesená",#REF!,0)</f>
        <v>0</v>
      </c>
      <c r="BE231" s="100">
        <f>IF(K231="sníž. přenesená",#REF!,0)</f>
        <v>0</v>
      </c>
      <c r="BF231" s="100">
        <f>IF(K231="nulová",#REF!,0)</f>
        <v>0</v>
      </c>
      <c r="BG231" s="10" t="s">
        <v>81</v>
      </c>
      <c r="BH231" s="100" t="e">
        <f>ROUND(#REF!*H231,2)</f>
        <v>#REF!</v>
      </c>
      <c r="BI231" s="10" t="s">
        <v>106</v>
      </c>
      <c r="BJ231" s="99" t="s">
        <v>449</v>
      </c>
    </row>
    <row r="232" spans="2:62" s="1" customFormat="1" ht="49.15" customHeight="1">
      <c r="B232" s="22"/>
      <c r="C232" s="90" t="s">
        <v>73</v>
      </c>
      <c r="D232" s="90" t="s">
        <v>102</v>
      </c>
      <c r="E232" s="91" t="s">
        <v>450</v>
      </c>
      <c r="F232" s="92" t="s">
        <v>451</v>
      </c>
      <c r="G232" s="93" t="s">
        <v>105</v>
      </c>
      <c r="H232" s="94">
        <v>4</v>
      </c>
      <c r="I232" s="22"/>
      <c r="J232" s="95" t="s">
        <v>1</v>
      </c>
      <c r="K232" s="96" t="s">
        <v>38</v>
      </c>
      <c r="L232" s="97">
        <v>0</v>
      </c>
      <c r="M232" s="97">
        <f t="shared" si="9"/>
        <v>0</v>
      </c>
      <c r="N232" s="97">
        <v>0</v>
      </c>
      <c r="O232" s="97">
        <f t="shared" si="10"/>
        <v>0</v>
      </c>
      <c r="P232" s="97">
        <v>0</v>
      </c>
      <c r="Q232" s="98">
        <f t="shared" si="11"/>
        <v>0</v>
      </c>
      <c r="AO232" s="99" t="s">
        <v>106</v>
      </c>
      <c r="AQ232" s="99" t="s">
        <v>102</v>
      </c>
      <c r="AR232" s="99" t="s">
        <v>73</v>
      </c>
      <c r="AV232" s="10" t="s">
        <v>107</v>
      </c>
      <c r="BB232" s="100" t="e">
        <f>IF(K232="základní",#REF!,0)</f>
        <v>#REF!</v>
      </c>
      <c r="BC232" s="100">
        <f>IF(K232="snížená",#REF!,0)</f>
        <v>0</v>
      </c>
      <c r="BD232" s="100">
        <f>IF(K232="zákl. přenesená",#REF!,0)</f>
        <v>0</v>
      </c>
      <c r="BE232" s="100">
        <f>IF(K232="sníž. přenesená",#REF!,0)</f>
        <v>0</v>
      </c>
      <c r="BF232" s="100">
        <f>IF(K232="nulová",#REF!,0)</f>
        <v>0</v>
      </c>
      <c r="BG232" s="10" t="s">
        <v>81</v>
      </c>
      <c r="BH232" s="100" t="e">
        <f>ROUND(#REF!*H232,2)</f>
        <v>#REF!</v>
      </c>
      <c r="BI232" s="10" t="s">
        <v>106</v>
      </c>
      <c r="BJ232" s="99" t="s">
        <v>452</v>
      </c>
    </row>
    <row r="233" spans="2:62" s="1" customFormat="1" ht="16.5" customHeight="1">
      <c r="B233" s="22"/>
      <c r="C233" s="90" t="s">
        <v>73</v>
      </c>
      <c r="D233" s="90" t="s">
        <v>102</v>
      </c>
      <c r="E233" s="91" t="s">
        <v>453</v>
      </c>
      <c r="F233" s="92" t="s">
        <v>454</v>
      </c>
      <c r="G233" s="93" t="s">
        <v>105</v>
      </c>
      <c r="H233" s="94">
        <v>24</v>
      </c>
      <c r="I233" s="22"/>
      <c r="J233" s="95" t="s">
        <v>1</v>
      </c>
      <c r="K233" s="96" t="s">
        <v>38</v>
      </c>
      <c r="L233" s="97">
        <v>0</v>
      </c>
      <c r="M233" s="97">
        <f t="shared" si="9"/>
        <v>0</v>
      </c>
      <c r="N233" s="97">
        <v>0</v>
      </c>
      <c r="O233" s="97">
        <f t="shared" si="10"/>
        <v>0</v>
      </c>
      <c r="P233" s="97">
        <v>0</v>
      </c>
      <c r="Q233" s="98">
        <f t="shared" si="11"/>
        <v>0</v>
      </c>
      <c r="AO233" s="99" t="s">
        <v>106</v>
      </c>
      <c r="AQ233" s="99" t="s">
        <v>102</v>
      </c>
      <c r="AR233" s="99" t="s">
        <v>73</v>
      </c>
      <c r="AV233" s="10" t="s">
        <v>107</v>
      </c>
      <c r="BB233" s="100" t="e">
        <f>IF(K233="základní",#REF!,0)</f>
        <v>#REF!</v>
      </c>
      <c r="BC233" s="100">
        <f>IF(K233="snížená",#REF!,0)</f>
        <v>0</v>
      </c>
      <c r="BD233" s="100">
        <f>IF(K233="zákl. přenesená",#REF!,0)</f>
        <v>0</v>
      </c>
      <c r="BE233" s="100">
        <f>IF(K233="sníž. přenesená",#REF!,0)</f>
        <v>0</v>
      </c>
      <c r="BF233" s="100">
        <f>IF(K233="nulová",#REF!,0)</f>
        <v>0</v>
      </c>
      <c r="BG233" s="10" t="s">
        <v>81</v>
      </c>
      <c r="BH233" s="100" t="e">
        <f>ROUND(#REF!*H233,2)</f>
        <v>#REF!</v>
      </c>
      <c r="BI233" s="10" t="s">
        <v>106</v>
      </c>
      <c r="BJ233" s="99" t="s">
        <v>455</v>
      </c>
    </row>
    <row r="234" spans="2:62" s="1" customFormat="1" ht="16.5" customHeight="1">
      <c r="B234" s="22"/>
      <c r="C234" s="90" t="s">
        <v>73</v>
      </c>
      <c r="D234" s="90" t="s">
        <v>102</v>
      </c>
      <c r="E234" s="91" t="s">
        <v>456</v>
      </c>
      <c r="F234" s="92" t="s">
        <v>457</v>
      </c>
      <c r="G234" s="93" t="s">
        <v>105</v>
      </c>
      <c r="H234" s="94">
        <v>4</v>
      </c>
      <c r="I234" s="22"/>
      <c r="J234" s="95" t="s">
        <v>1</v>
      </c>
      <c r="K234" s="96" t="s">
        <v>38</v>
      </c>
      <c r="L234" s="97">
        <v>0</v>
      </c>
      <c r="M234" s="97">
        <f t="shared" si="9"/>
        <v>0</v>
      </c>
      <c r="N234" s="97">
        <v>0</v>
      </c>
      <c r="O234" s="97">
        <f t="shared" si="10"/>
        <v>0</v>
      </c>
      <c r="P234" s="97">
        <v>0</v>
      </c>
      <c r="Q234" s="98">
        <f t="shared" si="11"/>
        <v>0</v>
      </c>
      <c r="AO234" s="99" t="s">
        <v>106</v>
      </c>
      <c r="AQ234" s="99" t="s">
        <v>102</v>
      </c>
      <c r="AR234" s="99" t="s">
        <v>73</v>
      </c>
      <c r="AV234" s="10" t="s">
        <v>107</v>
      </c>
      <c r="BB234" s="100" t="e">
        <f>IF(K234="základní",#REF!,0)</f>
        <v>#REF!</v>
      </c>
      <c r="BC234" s="100">
        <f>IF(K234="snížená",#REF!,0)</f>
        <v>0</v>
      </c>
      <c r="BD234" s="100">
        <f>IF(K234="zákl. přenesená",#REF!,0)</f>
        <v>0</v>
      </c>
      <c r="BE234" s="100">
        <f>IF(K234="sníž. přenesená",#REF!,0)</f>
        <v>0</v>
      </c>
      <c r="BF234" s="100">
        <f>IF(K234="nulová",#REF!,0)</f>
        <v>0</v>
      </c>
      <c r="BG234" s="10" t="s">
        <v>81</v>
      </c>
      <c r="BH234" s="100" t="e">
        <f>ROUND(#REF!*H234,2)</f>
        <v>#REF!</v>
      </c>
      <c r="BI234" s="10" t="s">
        <v>106</v>
      </c>
      <c r="BJ234" s="99" t="s">
        <v>458</v>
      </c>
    </row>
    <row r="235" spans="2:62" s="1" customFormat="1" ht="16.5" customHeight="1">
      <c r="B235" s="22"/>
      <c r="C235" s="90" t="s">
        <v>73</v>
      </c>
      <c r="D235" s="90" t="s">
        <v>102</v>
      </c>
      <c r="E235" s="91" t="s">
        <v>459</v>
      </c>
      <c r="F235" s="92" t="s">
        <v>460</v>
      </c>
      <c r="G235" s="93" t="s">
        <v>105</v>
      </c>
      <c r="H235" s="94">
        <v>8</v>
      </c>
      <c r="I235" s="22"/>
      <c r="J235" s="95" t="s">
        <v>1</v>
      </c>
      <c r="K235" s="96" t="s">
        <v>38</v>
      </c>
      <c r="L235" s="97">
        <v>0</v>
      </c>
      <c r="M235" s="97">
        <f t="shared" si="9"/>
        <v>0</v>
      </c>
      <c r="N235" s="97">
        <v>0</v>
      </c>
      <c r="O235" s="97">
        <f t="shared" si="10"/>
        <v>0</v>
      </c>
      <c r="P235" s="97">
        <v>0</v>
      </c>
      <c r="Q235" s="98">
        <f t="shared" si="11"/>
        <v>0</v>
      </c>
      <c r="AO235" s="99" t="s">
        <v>106</v>
      </c>
      <c r="AQ235" s="99" t="s">
        <v>102</v>
      </c>
      <c r="AR235" s="99" t="s">
        <v>73</v>
      </c>
      <c r="AV235" s="10" t="s">
        <v>107</v>
      </c>
      <c r="BB235" s="100" t="e">
        <f>IF(K235="základní",#REF!,0)</f>
        <v>#REF!</v>
      </c>
      <c r="BC235" s="100">
        <f>IF(K235="snížená",#REF!,0)</f>
        <v>0</v>
      </c>
      <c r="BD235" s="100">
        <f>IF(K235="zákl. přenesená",#REF!,0)</f>
        <v>0</v>
      </c>
      <c r="BE235" s="100">
        <f>IF(K235="sníž. přenesená",#REF!,0)</f>
        <v>0</v>
      </c>
      <c r="BF235" s="100">
        <f>IF(K235="nulová",#REF!,0)</f>
        <v>0</v>
      </c>
      <c r="BG235" s="10" t="s">
        <v>81</v>
      </c>
      <c r="BH235" s="100" t="e">
        <f>ROUND(#REF!*H235,2)</f>
        <v>#REF!</v>
      </c>
      <c r="BI235" s="10" t="s">
        <v>106</v>
      </c>
      <c r="BJ235" s="99" t="s">
        <v>461</v>
      </c>
    </row>
    <row r="236" spans="2:62" s="1" customFormat="1" ht="16.5" customHeight="1">
      <c r="B236" s="22"/>
      <c r="C236" s="90" t="s">
        <v>73</v>
      </c>
      <c r="D236" s="90" t="s">
        <v>102</v>
      </c>
      <c r="E236" s="91" t="s">
        <v>462</v>
      </c>
      <c r="F236" s="92" t="s">
        <v>463</v>
      </c>
      <c r="G236" s="93" t="s">
        <v>105</v>
      </c>
      <c r="H236" s="94">
        <v>8</v>
      </c>
      <c r="I236" s="22"/>
      <c r="J236" s="95" t="s">
        <v>1</v>
      </c>
      <c r="K236" s="96" t="s">
        <v>38</v>
      </c>
      <c r="L236" s="97">
        <v>0</v>
      </c>
      <c r="M236" s="97">
        <f t="shared" si="9"/>
        <v>0</v>
      </c>
      <c r="N236" s="97">
        <v>0</v>
      </c>
      <c r="O236" s="97">
        <f t="shared" si="10"/>
        <v>0</v>
      </c>
      <c r="P236" s="97">
        <v>0</v>
      </c>
      <c r="Q236" s="98">
        <f t="shared" si="11"/>
        <v>0</v>
      </c>
      <c r="AO236" s="99" t="s">
        <v>106</v>
      </c>
      <c r="AQ236" s="99" t="s">
        <v>102</v>
      </c>
      <c r="AR236" s="99" t="s">
        <v>73</v>
      </c>
      <c r="AV236" s="10" t="s">
        <v>107</v>
      </c>
      <c r="BB236" s="100" t="e">
        <f>IF(K236="základní",#REF!,0)</f>
        <v>#REF!</v>
      </c>
      <c r="BC236" s="100">
        <f>IF(K236="snížená",#REF!,0)</f>
        <v>0</v>
      </c>
      <c r="BD236" s="100">
        <f>IF(K236="zákl. přenesená",#REF!,0)</f>
        <v>0</v>
      </c>
      <c r="BE236" s="100">
        <f>IF(K236="sníž. přenesená",#REF!,0)</f>
        <v>0</v>
      </c>
      <c r="BF236" s="100">
        <f>IF(K236="nulová",#REF!,0)</f>
        <v>0</v>
      </c>
      <c r="BG236" s="10" t="s">
        <v>81</v>
      </c>
      <c r="BH236" s="100" t="e">
        <f>ROUND(#REF!*H236,2)</f>
        <v>#REF!</v>
      </c>
      <c r="BI236" s="10" t="s">
        <v>106</v>
      </c>
      <c r="BJ236" s="99" t="s">
        <v>464</v>
      </c>
    </row>
    <row r="237" spans="2:62" s="1" customFormat="1" ht="24.2" customHeight="1">
      <c r="B237" s="22"/>
      <c r="C237" s="90" t="s">
        <v>73</v>
      </c>
      <c r="D237" s="90" t="s">
        <v>102</v>
      </c>
      <c r="E237" s="91" t="s">
        <v>465</v>
      </c>
      <c r="F237" s="92" t="s">
        <v>466</v>
      </c>
      <c r="G237" s="93" t="s">
        <v>467</v>
      </c>
      <c r="H237" s="94">
        <v>340</v>
      </c>
      <c r="I237" s="22"/>
      <c r="J237" s="95" t="s">
        <v>1</v>
      </c>
      <c r="K237" s="96" t="s">
        <v>38</v>
      </c>
      <c r="L237" s="97">
        <v>0</v>
      </c>
      <c r="M237" s="97">
        <f t="shared" si="9"/>
        <v>0</v>
      </c>
      <c r="N237" s="97">
        <v>0</v>
      </c>
      <c r="O237" s="97">
        <f t="shared" si="10"/>
        <v>0</v>
      </c>
      <c r="P237" s="97">
        <v>0</v>
      </c>
      <c r="Q237" s="98">
        <f t="shared" si="11"/>
        <v>0</v>
      </c>
      <c r="AO237" s="99" t="s">
        <v>106</v>
      </c>
      <c r="AQ237" s="99" t="s">
        <v>102</v>
      </c>
      <c r="AR237" s="99" t="s">
        <v>73</v>
      </c>
      <c r="AV237" s="10" t="s">
        <v>107</v>
      </c>
      <c r="BB237" s="100" t="e">
        <f>IF(K237="základní",#REF!,0)</f>
        <v>#REF!</v>
      </c>
      <c r="BC237" s="100">
        <f>IF(K237="snížená",#REF!,0)</f>
        <v>0</v>
      </c>
      <c r="BD237" s="100">
        <f>IF(K237="zákl. přenesená",#REF!,0)</f>
        <v>0</v>
      </c>
      <c r="BE237" s="100">
        <f>IF(K237="sníž. přenesená",#REF!,0)</f>
        <v>0</v>
      </c>
      <c r="BF237" s="100">
        <f>IF(K237="nulová",#REF!,0)</f>
        <v>0</v>
      </c>
      <c r="BG237" s="10" t="s">
        <v>81</v>
      </c>
      <c r="BH237" s="100" t="e">
        <f>ROUND(#REF!*H237,2)</f>
        <v>#REF!</v>
      </c>
      <c r="BI237" s="10" t="s">
        <v>106</v>
      </c>
      <c r="BJ237" s="99" t="s">
        <v>468</v>
      </c>
    </row>
    <row r="238" spans="2:62" s="1" customFormat="1" ht="204.95" customHeight="1">
      <c r="B238" s="22"/>
      <c r="C238" s="90" t="s">
        <v>73</v>
      </c>
      <c r="D238" s="90" t="s">
        <v>102</v>
      </c>
      <c r="E238" s="91" t="s">
        <v>469</v>
      </c>
      <c r="F238" s="92" t="s">
        <v>470</v>
      </c>
      <c r="G238" s="93" t="s">
        <v>105</v>
      </c>
      <c r="H238" s="94">
        <v>2</v>
      </c>
      <c r="I238" s="22"/>
      <c r="J238" s="95" t="s">
        <v>1</v>
      </c>
      <c r="K238" s="96" t="s">
        <v>38</v>
      </c>
      <c r="L238" s="97">
        <v>0</v>
      </c>
      <c r="M238" s="97">
        <f t="shared" si="9"/>
        <v>0</v>
      </c>
      <c r="N238" s="97">
        <v>0</v>
      </c>
      <c r="O238" s="97">
        <f t="shared" si="10"/>
        <v>0</v>
      </c>
      <c r="P238" s="97">
        <v>0</v>
      </c>
      <c r="Q238" s="98">
        <f t="shared" si="11"/>
        <v>0</v>
      </c>
      <c r="AO238" s="99" t="s">
        <v>106</v>
      </c>
      <c r="AQ238" s="99" t="s">
        <v>102</v>
      </c>
      <c r="AR238" s="99" t="s">
        <v>73</v>
      </c>
      <c r="AV238" s="10" t="s">
        <v>107</v>
      </c>
      <c r="BB238" s="100" t="e">
        <f>IF(K238="základní",#REF!,0)</f>
        <v>#REF!</v>
      </c>
      <c r="BC238" s="100">
        <f>IF(K238="snížená",#REF!,0)</f>
        <v>0</v>
      </c>
      <c r="BD238" s="100">
        <f>IF(K238="zákl. přenesená",#REF!,0)</f>
        <v>0</v>
      </c>
      <c r="BE238" s="100">
        <f>IF(K238="sníž. přenesená",#REF!,0)</f>
        <v>0</v>
      </c>
      <c r="BF238" s="100">
        <f>IF(K238="nulová",#REF!,0)</f>
        <v>0</v>
      </c>
      <c r="BG238" s="10" t="s">
        <v>81</v>
      </c>
      <c r="BH238" s="100" t="e">
        <f>ROUND(#REF!*H238,2)</f>
        <v>#REF!</v>
      </c>
      <c r="BI238" s="10" t="s">
        <v>106</v>
      </c>
      <c r="BJ238" s="99" t="s">
        <v>471</v>
      </c>
    </row>
    <row r="239" spans="2:62" s="1" customFormat="1" ht="78" customHeight="1">
      <c r="B239" s="22"/>
      <c r="C239" s="90" t="s">
        <v>73</v>
      </c>
      <c r="D239" s="90" t="s">
        <v>102</v>
      </c>
      <c r="E239" s="91" t="s">
        <v>472</v>
      </c>
      <c r="F239" s="92" t="s">
        <v>473</v>
      </c>
      <c r="G239" s="93" t="s">
        <v>105</v>
      </c>
      <c r="H239" s="94">
        <v>28</v>
      </c>
      <c r="I239" s="22"/>
      <c r="J239" s="95" t="s">
        <v>1</v>
      </c>
      <c r="K239" s="96" t="s">
        <v>38</v>
      </c>
      <c r="L239" s="97">
        <v>0</v>
      </c>
      <c r="M239" s="97">
        <f t="shared" si="9"/>
        <v>0</v>
      </c>
      <c r="N239" s="97">
        <v>0</v>
      </c>
      <c r="O239" s="97">
        <f t="shared" si="10"/>
        <v>0</v>
      </c>
      <c r="P239" s="97">
        <v>0</v>
      </c>
      <c r="Q239" s="98">
        <f t="shared" si="11"/>
        <v>0</v>
      </c>
      <c r="AO239" s="99" t="s">
        <v>106</v>
      </c>
      <c r="AQ239" s="99" t="s">
        <v>102</v>
      </c>
      <c r="AR239" s="99" t="s">
        <v>73</v>
      </c>
      <c r="AV239" s="10" t="s">
        <v>107</v>
      </c>
      <c r="BB239" s="100" t="e">
        <f>IF(K239="základní",#REF!,0)</f>
        <v>#REF!</v>
      </c>
      <c r="BC239" s="100">
        <f>IF(K239="snížená",#REF!,0)</f>
        <v>0</v>
      </c>
      <c r="BD239" s="100">
        <f>IF(K239="zákl. přenesená",#REF!,0)</f>
        <v>0</v>
      </c>
      <c r="BE239" s="100">
        <f>IF(K239="sníž. přenesená",#REF!,0)</f>
        <v>0</v>
      </c>
      <c r="BF239" s="100">
        <f>IF(K239="nulová",#REF!,0)</f>
        <v>0</v>
      </c>
      <c r="BG239" s="10" t="s">
        <v>81</v>
      </c>
      <c r="BH239" s="100" t="e">
        <f>ROUND(#REF!*H239,2)</f>
        <v>#REF!</v>
      </c>
      <c r="BI239" s="10" t="s">
        <v>106</v>
      </c>
      <c r="BJ239" s="99" t="s">
        <v>474</v>
      </c>
    </row>
    <row r="240" spans="2:62" s="1" customFormat="1" ht="21.75" customHeight="1">
      <c r="B240" s="22"/>
      <c r="C240" s="90" t="s">
        <v>73</v>
      </c>
      <c r="D240" s="90" t="s">
        <v>102</v>
      </c>
      <c r="E240" s="91" t="s">
        <v>475</v>
      </c>
      <c r="F240" s="92" t="s">
        <v>476</v>
      </c>
      <c r="G240" s="93" t="s">
        <v>105</v>
      </c>
      <c r="H240" s="94">
        <v>28</v>
      </c>
      <c r="I240" s="22"/>
      <c r="J240" s="95" t="s">
        <v>1</v>
      </c>
      <c r="K240" s="96" t="s">
        <v>38</v>
      </c>
      <c r="L240" s="97">
        <v>0</v>
      </c>
      <c r="M240" s="97">
        <f t="shared" si="9"/>
        <v>0</v>
      </c>
      <c r="N240" s="97">
        <v>0</v>
      </c>
      <c r="O240" s="97">
        <f t="shared" si="10"/>
        <v>0</v>
      </c>
      <c r="P240" s="97">
        <v>0</v>
      </c>
      <c r="Q240" s="98">
        <f t="shared" si="11"/>
        <v>0</v>
      </c>
      <c r="AO240" s="99" t="s">
        <v>106</v>
      </c>
      <c r="AQ240" s="99" t="s">
        <v>102</v>
      </c>
      <c r="AR240" s="99" t="s">
        <v>73</v>
      </c>
      <c r="AV240" s="10" t="s">
        <v>107</v>
      </c>
      <c r="BB240" s="100" t="e">
        <f>IF(K240="základní",#REF!,0)</f>
        <v>#REF!</v>
      </c>
      <c r="BC240" s="100">
        <f>IF(K240="snížená",#REF!,0)</f>
        <v>0</v>
      </c>
      <c r="BD240" s="100">
        <f>IF(K240="zákl. přenesená",#REF!,0)</f>
        <v>0</v>
      </c>
      <c r="BE240" s="100">
        <f>IF(K240="sníž. přenesená",#REF!,0)</f>
        <v>0</v>
      </c>
      <c r="BF240" s="100">
        <f>IF(K240="nulová",#REF!,0)</f>
        <v>0</v>
      </c>
      <c r="BG240" s="10" t="s">
        <v>81</v>
      </c>
      <c r="BH240" s="100" t="e">
        <f>ROUND(#REF!*H240,2)</f>
        <v>#REF!</v>
      </c>
      <c r="BI240" s="10" t="s">
        <v>106</v>
      </c>
      <c r="BJ240" s="99" t="s">
        <v>477</v>
      </c>
    </row>
    <row r="241" spans="2:62" s="1" customFormat="1" ht="16.5" customHeight="1">
      <c r="B241" s="22"/>
      <c r="C241" s="90" t="s">
        <v>73</v>
      </c>
      <c r="D241" s="90" t="s">
        <v>102</v>
      </c>
      <c r="E241" s="91" t="s">
        <v>478</v>
      </c>
      <c r="F241" s="92" t="s">
        <v>479</v>
      </c>
      <c r="G241" s="93" t="s">
        <v>105</v>
      </c>
      <c r="H241" s="94">
        <v>126</v>
      </c>
      <c r="I241" s="22"/>
      <c r="J241" s="95" t="s">
        <v>1</v>
      </c>
      <c r="K241" s="96" t="s">
        <v>38</v>
      </c>
      <c r="L241" s="97">
        <v>0</v>
      </c>
      <c r="M241" s="97">
        <f t="shared" si="9"/>
        <v>0</v>
      </c>
      <c r="N241" s="97">
        <v>0</v>
      </c>
      <c r="O241" s="97">
        <f t="shared" si="10"/>
        <v>0</v>
      </c>
      <c r="P241" s="97">
        <v>0</v>
      </c>
      <c r="Q241" s="98">
        <f t="shared" si="11"/>
        <v>0</v>
      </c>
      <c r="AO241" s="99" t="s">
        <v>106</v>
      </c>
      <c r="AQ241" s="99" t="s">
        <v>102</v>
      </c>
      <c r="AR241" s="99" t="s">
        <v>73</v>
      </c>
      <c r="AV241" s="10" t="s">
        <v>107</v>
      </c>
      <c r="BB241" s="100" t="e">
        <f>IF(K241="základní",#REF!,0)</f>
        <v>#REF!</v>
      </c>
      <c r="BC241" s="100">
        <f>IF(K241="snížená",#REF!,0)</f>
        <v>0</v>
      </c>
      <c r="BD241" s="100">
        <f>IF(K241="zákl. přenesená",#REF!,0)</f>
        <v>0</v>
      </c>
      <c r="BE241" s="100">
        <f>IF(K241="sníž. přenesená",#REF!,0)</f>
        <v>0</v>
      </c>
      <c r="BF241" s="100">
        <f>IF(K241="nulová",#REF!,0)</f>
        <v>0</v>
      </c>
      <c r="BG241" s="10" t="s">
        <v>81</v>
      </c>
      <c r="BH241" s="100" t="e">
        <f>ROUND(#REF!*H241,2)</f>
        <v>#REF!</v>
      </c>
      <c r="BI241" s="10" t="s">
        <v>106</v>
      </c>
      <c r="BJ241" s="99" t="s">
        <v>480</v>
      </c>
    </row>
    <row r="242" spans="2:62" s="1" customFormat="1" ht="37.9" customHeight="1">
      <c r="B242" s="22"/>
      <c r="C242" s="90" t="s">
        <v>73</v>
      </c>
      <c r="D242" s="90" t="s">
        <v>102</v>
      </c>
      <c r="E242" s="91" t="s">
        <v>481</v>
      </c>
      <c r="F242" s="92" t="s">
        <v>482</v>
      </c>
      <c r="G242" s="93" t="s">
        <v>105</v>
      </c>
      <c r="H242" s="94">
        <v>48</v>
      </c>
      <c r="I242" s="22"/>
      <c r="J242" s="95" t="s">
        <v>1</v>
      </c>
      <c r="K242" s="96" t="s">
        <v>38</v>
      </c>
      <c r="L242" s="97">
        <v>0</v>
      </c>
      <c r="M242" s="97">
        <f t="shared" si="9"/>
        <v>0</v>
      </c>
      <c r="N242" s="97">
        <v>0</v>
      </c>
      <c r="O242" s="97">
        <f t="shared" si="10"/>
        <v>0</v>
      </c>
      <c r="P242" s="97">
        <v>0</v>
      </c>
      <c r="Q242" s="98">
        <f t="shared" si="11"/>
        <v>0</v>
      </c>
      <c r="AO242" s="99" t="s">
        <v>106</v>
      </c>
      <c r="AQ242" s="99" t="s">
        <v>102</v>
      </c>
      <c r="AR242" s="99" t="s">
        <v>73</v>
      </c>
      <c r="AV242" s="10" t="s">
        <v>107</v>
      </c>
      <c r="BB242" s="100" t="e">
        <f>IF(K242="základní",#REF!,0)</f>
        <v>#REF!</v>
      </c>
      <c r="BC242" s="100">
        <f>IF(K242="snížená",#REF!,0)</f>
        <v>0</v>
      </c>
      <c r="BD242" s="100">
        <f>IF(K242="zákl. přenesená",#REF!,0)</f>
        <v>0</v>
      </c>
      <c r="BE242" s="100">
        <f>IF(K242="sníž. přenesená",#REF!,0)</f>
        <v>0</v>
      </c>
      <c r="BF242" s="100">
        <f>IF(K242="nulová",#REF!,0)</f>
        <v>0</v>
      </c>
      <c r="BG242" s="10" t="s">
        <v>81</v>
      </c>
      <c r="BH242" s="100" t="e">
        <f>ROUND(#REF!*H242,2)</f>
        <v>#REF!</v>
      </c>
      <c r="BI242" s="10" t="s">
        <v>106</v>
      </c>
      <c r="BJ242" s="99" t="s">
        <v>483</v>
      </c>
    </row>
    <row r="243" spans="2:62" s="1" customFormat="1" ht="145.5" customHeight="1">
      <c r="B243" s="22"/>
      <c r="C243" s="90" t="s">
        <v>73</v>
      </c>
      <c r="D243" s="90" t="s">
        <v>102</v>
      </c>
      <c r="E243" s="91" t="s">
        <v>484</v>
      </c>
      <c r="F243" s="92" t="s">
        <v>485</v>
      </c>
      <c r="G243" s="93" t="s">
        <v>105</v>
      </c>
      <c r="H243" s="94">
        <v>48</v>
      </c>
      <c r="I243" s="22"/>
      <c r="J243" s="95" t="s">
        <v>1</v>
      </c>
      <c r="K243" s="96" t="s">
        <v>38</v>
      </c>
      <c r="L243" s="97">
        <v>0</v>
      </c>
      <c r="M243" s="97">
        <f t="shared" si="9"/>
        <v>0</v>
      </c>
      <c r="N243" s="97">
        <v>0</v>
      </c>
      <c r="O243" s="97">
        <f t="shared" si="10"/>
        <v>0</v>
      </c>
      <c r="P243" s="97">
        <v>0</v>
      </c>
      <c r="Q243" s="98">
        <f t="shared" si="11"/>
        <v>0</v>
      </c>
      <c r="AO243" s="99" t="s">
        <v>106</v>
      </c>
      <c r="AQ243" s="99" t="s">
        <v>102</v>
      </c>
      <c r="AR243" s="99" t="s">
        <v>73</v>
      </c>
      <c r="AV243" s="10" t="s">
        <v>107</v>
      </c>
      <c r="BB243" s="100" t="e">
        <f>IF(K243="základní",#REF!,0)</f>
        <v>#REF!</v>
      </c>
      <c r="BC243" s="100">
        <f>IF(K243="snížená",#REF!,0)</f>
        <v>0</v>
      </c>
      <c r="BD243" s="100">
        <f>IF(K243="zákl. přenesená",#REF!,0)</f>
        <v>0</v>
      </c>
      <c r="BE243" s="100">
        <f>IF(K243="sníž. přenesená",#REF!,0)</f>
        <v>0</v>
      </c>
      <c r="BF243" s="100">
        <f>IF(K243="nulová",#REF!,0)</f>
        <v>0</v>
      </c>
      <c r="BG243" s="10" t="s">
        <v>81</v>
      </c>
      <c r="BH243" s="100" t="e">
        <f>ROUND(#REF!*H243,2)</f>
        <v>#REF!</v>
      </c>
      <c r="BI243" s="10" t="s">
        <v>106</v>
      </c>
      <c r="BJ243" s="99" t="s">
        <v>486</v>
      </c>
    </row>
    <row r="244" spans="2:62" s="1" customFormat="1" ht="78" customHeight="1">
      <c r="B244" s="22"/>
      <c r="C244" s="90" t="s">
        <v>73</v>
      </c>
      <c r="D244" s="90" t="s">
        <v>102</v>
      </c>
      <c r="E244" s="91" t="s">
        <v>487</v>
      </c>
      <c r="F244" s="92" t="s">
        <v>488</v>
      </c>
      <c r="G244" s="93" t="s">
        <v>105</v>
      </c>
      <c r="H244" s="94">
        <v>1036</v>
      </c>
      <c r="I244" s="22"/>
      <c r="J244" s="95" t="s">
        <v>1</v>
      </c>
      <c r="K244" s="96" t="s">
        <v>38</v>
      </c>
      <c r="L244" s="97">
        <v>0</v>
      </c>
      <c r="M244" s="97">
        <f t="shared" si="9"/>
        <v>0</v>
      </c>
      <c r="N244" s="97">
        <v>0</v>
      </c>
      <c r="O244" s="97">
        <f t="shared" si="10"/>
        <v>0</v>
      </c>
      <c r="P244" s="97">
        <v>0</v>
      </c>
      <c r="Q244" s="98">
        <f t="shared" si="11"/>
        <v>0</v>
      </c>
      <c r="AO244" s="99" t="s">
        <v>106</v>
      </c>
      <c r="AQ244" s="99" t="s">
        <v>102</v>
      </c>
      <c r="AR244" s="99" t="s">
        <v>73</v>
      </c>
      <c r="AV244" s="10" t="s">
        <v>107</v>
      </c>
      <c r="BB244" s="100" t="e">
        <f>IF(K244="základní",#REF!,0)</f>
        <v>#REF!</v>
      </c>
      <c r="BC244" s="100">
        <f>IF(K244="snížená",#REF!,0)</f>
        <v>0</v>
      </c>
      <c r="BD244" s="100">
        <f>IF(K244="zákl. přenesená",#REF!,0)</f>
        <v>0</v>
      </c>
      <c r="BE244" s="100">
        <f>IF(K244="sníž. přenesená",#REF!,0)</f>
        <v>0</v>
      </c>
      <c r="BF244" s="100">
        <f>IF(K244="nulová",#REF!,0)</f>
        <v>0</v>
      </c>
      <c r="BG244" s="10" t="s">
        <v>81</v>
      </c>
      <c r="BH244" s="100" t="e">
        <f>ROUND(#REF!*H244,2)</f>
        <v>#REF!</v>
      </c>
      <c r="BI244" s="10" t="s">
        <v>106</v>
      </c>
      <c r="BJ244" s="99" t="s">
        <v>489</v>
      </c>
    </row>
    <row r="245" spans="2:62" s="1" customFormat="1" ht="78" customHeight="1">
      <c r="B245" s="22"/>
      <c r="C245" s="90" t="s">
        <v>73</v>
      </c>
      <c r="D245" s="90" t="s">
        <v>102</v>
      </c>
      <c r="E245" s="91" t="s">
        <v>490</v>
      </c>
      <c r="F245" s="92" t="s">
        <v>491</v>
      </c>
      <c r="G245" s="93" t="s">
        <v>105</v>
      </c>
      <c r="H245" s="94">
        <v>126</v>
      </c>
      <c r="I245" s="22"/>
      <c r="J245" s="95" t="s">
        <v>1</v>
      </c>
      <c r="K245" s="96" t="s">
        <v>38</v>
      </c>
      <c r="L245" s="97">
        <v>0</v>
      </c>
      <c r="M245" s="97">
        <f t="shared" ref="M245:M276" si="12">L245*H245</f>
        <v>0</v>
      </c>
      <c r="N245" s="97">
        <v>0</v>
      </c>
      <c r="O245" s="97">
        <f t="shared" ref="O245:O276" si="13">N245*H245</f>
        <v>0</v>
      </c>
      <c r="P245" s="97">
        <v>0</v>
      </c>
      <c r="Q245" s="98">
        <f t="shared" ref="Q245:Q276" si="14">P245*H245</f>
        <v>0</v>
      </c>
      <c r="AO245" s="99" t="s">
        <v>106</v>
      </c>
      <c r="AQ245" s="99" t="s">
        <v>102</v>
      </c>
      <c r="AR245" s="99" t="s">
        <v>73</v>
      </c>
      <c r="AV245" s="10" t="s">
        <v>107</v>
      </c>
      <c r="BB245" s="100" t="e">
        <f>IF(K245="základní",#REF!,0)</f>
        <v>#REF!</v>
      </c>
      <c r="BC245" s="100">
        <f>IF(K245="snížená",#REF!,0)</f>
        <v>0</v>
      </c>
      <c r="BD245" s="100">
        <f>IF(K245="zákl. přenesená",#REF!,0)</f>
        <v>0</v>
      </c>
      <c r="BE245" s="100">
        <f>IF(K245="sníž. přenesená",#REF!,0)</f>
        <v>0</v>
      </c>
      <c r="BF245" s="100">
        <f>IF(K245="nulová",#REF!,0)</f>
        <v>0</v>
      </c>
      <c r="BG245" s="10" t="s">
        <v>81</v>
      </c>
      <c r="BH245" s="100" t="e">
        <f>ROUND(#REF!*H245,2)</f>
        <v>#REF!</v>
      </c>
      <c r="BI245" s="10" t="s">
        <v>106</v>
      </c>
      <c r="BJ245" s="99" t="s">
        <v>492</v>
      </c>
    </row>
    <row r="246" spans="2:62" s="1" customFormat="1" ht="66.75" customHeight="1">
      <c r="B246" s="22"/>
      <c r="C246" s="90" t="s">
        <v>73</v>
      </c>
      <c r="D246" s="90" t="s">
        <v>102</v>
      </c>
      <c r="E246" s="91" t="s">
        <v>493</v>
      </c>
      <c r="F246" s="92" t="s">
        <v>494</v>
      </c>
      <c r="G246" s="93" t="s">
        <v>105</v>
      </c>
      <c r="H246" s="94">
        <v>6</v>
      </c>
      <c r="I246" s="22"/>
      <c r="J246" s="95" t="s">
        <v>1</v>
      </c>
      <c r="K246" s="96" t="s">
        <v>38</v>
      </c>
      <c r="L246" s="97">
        <v>0</v>
      </c>
      <c r="M246" s="97">
        <f t="shared" si="12"/>
        <v>0</v>
      </c>
      <c r="N246" s="97">
        <v>0</v>
      </c>
      <c r="O246" s="97">
        <f t="shared" si="13"/>
        <v>0</v>
      </c>
      <c r="P246" s="97">
        <v>0</v>
      </c>
      <c r="Q246" s="98">
        <f t="shared" si="14"/>
        <v>0</v>
      </c>
      <c r="AO246" s="99" t="s">
        <v>106</v>
      </c>
      <c r="AQ246" s="99" t="s">
        <v>102</v>
      </c>
      <c r="AR246" s="99" t="s">
        <v>73</v>
      </c>
      <c r="AV246" s="10" t="s">
        <v>107</v>
      </c>
      <c r="BB246" s="100" t="e">
        <f>IF(K246="základní",#REF!,0)</f>
        <v>#REF!</v>
      </c>
      <c r="BC246" s="100">
        <f>IF(K246="snížená",#REF!,0)</f>
        <v>0</v>
      </c>
      <c r="BD246" s="100">
        <f>IF(K246="zákl. přenesená",#REF!,0)</f>
        <v>0</v>
      </c>
      <c r="BE246" s="100">
        <f>IF(K246="sníž. přenesená",#REF!,0)</f>
        <v>0</v>
      </c>
      <c r="BF246" s="100">
        <f>IF(K246="nulová",#REF!,0)</f>
        <v>0</v>
      </c>
      <c r="BG246" s="10" t="s">
        <v>81</v>
      </c>
      <c r="BH246" s="100" t="e">
        <f>ROUND(#REF!*H246,2)</f>
        <v>#REF!</v>
      </c>
      <c r="BI246" s="10" t="s">
        <v>106</v>
      </c>
      <c r="BJ246" s="99" t="s">
        <v>495</v>
      </c>
    </row>
    <row r="247" spans="2:62" s="1" customFormat="1" ht="33" customHeight="1">
      <c r="B247" s="22"/>
      <c r="C247" s="90" t="s">
        <v>73</v>
      </c>
      <c r="D247" s="90" t="s">
        <v>102</v>
      </c>
      <c r="E247" s="91" t="s">
        <v>496</v>
      </c>
      <c r="F247" s="92" t="s">
        <v>497</v>
      </c>
      <c r="G247" s="93" t="s">
        <v>105</v>
      </c>
      <c r="H247" s="94">
        <v>14</v>
      </c>
      <c r="I247" s="22"/>
      <c r="J247" s="95" t="s">
        <v>1</v>
      </c>
      <c r="K247" s="96" t="s">
        <v>38</v>
      </c>
      <c r="L247" s="97">
        <v>0</v>
      </c>
      <c r="M247" s="97">
        <f t="shared" si="12"/>
        <v>0</v>
      </c>
      <c r="N247" s="97">
        <v>0</v>
      </c>
      <c r="O247" s="97">
        <f t="shared" si="13"/>
        <v>0</v>
      </c>
      <c r="P247" s="97">
        <v>0</v>
      </c>
      <c r="Q247" s="98">
        <f t="shared" si="14"/>
        <v>0</v>
      </c>
      <c r="AO247" s="99" t="s">
        <v>106</v>
      </c>
      <c r="AQ247" s="99" t="s">
        <v>102</v>
      </c>
      <c r="AR247" s="99" t="s">
        <v>73</v>
      </c>
      <c r="AV247" s="10" t="s">
        <v>107</v>
      </c>
      <c r="BB247" s="100" t="e">
        <f>IF(K247="základní",#REF!,0)</f>
        <v>#REF!</v>
      </c>
      <c r="BC247" s="100">
        <f>IF(K247="snížená",#REF!,0)</f>
        <v>0</v>
      </c>
      <c r="BD247" s="100">
        <f>IF(K247="zákl. přenesená",#REF!,0)</f>
        <v>0</v>
      </c>
      <c r="BE247" s="100">
        <f>IF(K247="sníž. přenesená",#REF!,0)</f>
        <v>0</v>
      </c>
      <c r="BF247" s="100">
        <f>IF(K247="nulová",#REF!,0)</f>
        <v>0</v>
      </c>
      <c r="BG247" s="10" t="s">
        <v>81</v>
      </c>
      <c r="BH247" s="100" t="e">
        <f>ROUND(#REF!*H247,2)</f>
        <v>#REF!</v>
      </c>
      <c r="BI247" s="10" t="s">
        <v>106</v>
      </c>
      <c r="BJ247" s="99" t="s">
        <v>498</v>
      </c>
    </row>
    <row r="248" spans="2:62" s="1" customFormat="1" ht="111.75" customHeight="1">
      <c r="B248" s="22"/>
      <c r="C248" s="90" t="s">
        <v>73</v>
      </c>
      <c r="D248" s="90" t="s">
        <v>102</v>
      </c>
      <c r="E248" s="91" t="s">
        <v>499</v>
      </c>
      <c r="F248" s="92" t="s">
        <v>500</v>
      </c>
      <c r="G248" s="93" t="s">
        <v>105</v>
      </c>
      <c r="H248" s="94">
        <v>16</v>
      </c>
      <c r="I248" s="22"/>
      <c r="J248" s="109" t="s">
        <v>1</v>
      </c>
      <c r="K248" s="110" t="s">
        <v>38</v>
      </c>
      <c r="L248" s="111">
        <v>0</v>
      </c>
      <c r="M248" s="111">
        <f t="shared" si="12"/>
        <v>0</v>
      </c>
      <c r="N248" s="111">
        <v>0</v>
      </c>
      <c r="O248" s="111">
        <f t="shared" si="13"/>
        <v>0</v>
      </c>
      <c r="P248" s="111">
        <v>0</v>
      </c>
      <c r="Q248" s="112">
        <f t="shared" si="14"/>
        <v>0</v>
      </c>
      <c r="AO248" s="99" t="s">
        <v>106</v>
      </c>
      <c r="AQ248" s="99" t="s">
        <v>102</v>
      </c>
      <c r="AR248" s="99" t="s">
        <v>73</v>
      </c>
      <c r="AV248" s="10" t="s">
        <v>107</v>
      </c>
      <c r="BB248" s="100" t="e">
        <f>IF(K248="základní",#REF!,0)</f>
        <v>#REF!</v>
      </c>
      <c r="BC248" s="100">
        <f>IF(K248="snížená",#REF!,0)</f>
        <v>0</v>
      </c>
      <c r="BD248" s="100">
        <f>IF(K248="zákl. přenesená",#REF!,0)</f>
        <v>0</v>
      </c>
      <c r="BE248" s="100">
        <f>IF(K248="sníž. přenesená",#REF!,0)</f>
        <v>0</v>
      </c>
      <c r="BF248" s="100">
        <f>IF(K248="nulová",#REF!,0)</f>
        <v>0</v>
      </c>
      <c r="BG248" s="10" t="s">
        <v>81</v>
      </c>
      <c r="BH248" s="100" t="e">
        <f>ROUND(#REF!*H248,2)</f>
        <v>#REF!</v>
      </c>
      <c r="BI248" s="10" t="s">
        <v>106</v>
      </c>
      <c r="BJ248" s="99" t="s">
        <v>501</v>
      </c>
    </row>
    <row r="249" spans="2:62" s="1" customFormat="1" ht="6.95" customHeight="1">
      <c r="B249" s="34"/>
      <c r="C249" s="35"/>
      <c r="D249" s="35"/>
      <c r="E249" s="35"/>
      <c r="F249" s="35"/>
      <c r="G249" s="35"/>
      <c r="H249" s="35"/>
      <c r="I249" s="22"/>
    </row>
  </sheetData>
  <sheetProtection algorithmName="SHA-512" hashValue="pqdJgLb6dpR89sUqmTDFIbQ2uANufAS2S9MMl4ld6B7niMN7LUW9c6iBExSZN0bVj4OYnkgW8U7DFDyF8cJC6w==" saltValue="5Lj4t2Rjh6CUFxlahdN48g==" spinCount="100000" sheet="1" objects="1" scenarios="1" formatColumns="0" formatRows="0" autoFilter="0"/>
  <autoFilter ref="C115:H248"/>
  <mergeCells count="8">
    <mergeCell ref="E106:H106"/>
    <mergeCell ref="E108:H108"/>
    <mergeCell ref="I2:S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01 - Předpokládaný soupis...</vt:lpstr>
      <vt:lpstr>'01 - Předpokládaný soupis...'!Názvy_tisku</vt:lpstr>
      <vt:lpstr>'Rekapitulace stavby'!Názvy_tisku</vt:lpstr>
      <vt:lpstr>'01 - Předpokládaný soupis...'!Oblast_tisku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Bělehrad Milan</dc:creator>
  <cp:lastModifiedBy>Jeník Adam</cp:lastModifiedBy>
  <dcterms:created xsi:type="dcterms:W3CDTF">2023-11-10T08:34:32Z</dcterms:created>
  <dcterms:modified xsi:type="dcterms:W3CDTF">2023-11-13T07:09:01Z</dcterms:modified>
</cp:coreProperties>
</file>